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6\042026\Ведомственная статистика\"/>
    </mc:Choice>
  </mc:AlternateContent>
  <xr:revisionPtr revIDLastSave="0" documentId="13_ncr:1_{23B1A29C-9E56-41F5-9EBF-650B41FEC501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  <definedName name="Основные_20результаты_20работы_202011_2012_20квартал_8" localSheetId="1">'Республика Алтай 1'!$A$3:$E$34</definedName>
    <definedName name="Основные_20результаты_20работы_202011_2012_20квартал_8" localSheetId="3">'Республика Алтай 2'!$A$1:$E$15</definedName>
    <definedName name="Основные_20результаты_20работы_202011_2012_20квартал_8" localSheetId="5">'Республика Алтай 3'!$A$1:$E$15</definedName>
    <definedName name="Основные_20результаты_20работы_202011_2012_20квартал_9" localSheetId="1">'Республика Алтай 1'!$A$3:$E$34</definedName>
    <definedName name="Основные_20результаты_20работы_202011_2012_20квартал_9" localSheetId="3">'Республика Алтай 2'!$A$1:$E$15</definedName>
    <definedName name="Основные_20результаты_20работы_202011_2012_20квартал_9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E51" i="13" s="1"/>
  <c r="E50" i="13"/>
  <c r="D50" i="13"/>
  <c r="C50" i="13"/>
  <c r="D42" i="13"/>
  <c r="C42" i="13"/>
  <c r="D41" i="13"/>
  <c r="C41" i="13"/>
  <c r="D40" i="13"/>
  <c r="C40" i="13"/>
  <c r="D39" i="13"/>
  <c r="C39" i="13"/>
  <c r="D38" i="13"/>
  <c r="C38" i="13"/>
  <c r="E38" i="13" s="1"/>
  <c r="D37" i="13"/>
  <c r="C37" i="13"/>
  <c r="E37" i="13" s="1"/>
  <c r="D36" i="13"/>
  <c r="D48" i="13" s="1"/>
  <c r="C36" i="13"/>
  <c r="C48" i="13" s="1"/>
  <c r="E48" i="13" s="1"/>
  <c r="D34" i="13"/>
  <c r="C34" i="13"/>
  <c r="D33" i="13"/>
  <c r="C33" i="13"/>
  <c r="D32" i="13"/>
  <c r="C32" i="13"/>
  <c r="D31" i="13"/>
  <c r="C31" i="13"/>
  <c r="D30" i="13"/>
  <c r="C30" i="13"/>
  <c r="E30" i="13" s="1"/>
  <c r="D29" i="13"/>
  <c r="C29" i="13"/>
  <c r="E29" i="13" s="1"/>
  <c r="E28" i="13"/>
  <c r="D28" i="13"/>
  <c r="D47" i="13" s="1"/>
  <c r="C28" i="13"/>
  <c r="D26" i="13"/>
  <c r="C26" i="13"/>
  <c r="D25" i="13"/>
  <c r="C25" i="13"/>
  <c r="E25" i="13" s="1"/>
  <c r="E24" i="13"/>
  <c r="D24" i="13"/>
  <c r="C24" i="13"/>
  <c r="D23" i="13"/>
  <c r="E23" i="13" s="1"/>
  <c r="C23" i="13"/>
  <c r="D22" i="13"/>
  <c r="C22" i="13"/>
  <c r="E22" i="13" s="1"/>
  <c r="D21" i="13"/>
  <c r="C21" i="13"/>
  <c r="E21" i="13" s="1"/>
  <c r="E20" i="13"/>
  <c r="D20" i="13"/>
  <c r="D46" i="13" s="1"/>
  <c r="C20" i="13"/>
  <c r="C46" i="13" s="1"/>
  <c r="E46" i="13" s="1"/>
  <c r="D18" i="13"/>
  <c r="C18" i="13"/>
  <c r="D17" i="13"/>
  <c r="C17" i="13"/>
  <c r="E17" i="13" s="1"/>
  <c r="D16" i="13"/>
  <c r="C16" i="13"/>
  <c r="D15" i="13"/>
  <c r="C15" i="13"/>
  <c r="E14" i="13"/>
  <c r="D14" i="13"/>
  <c r="C14" i="13"/>
  <c r="D13" i="13"/>
  <c r="E13" i="13" s="1"/>
  <c r="C13" i="13"/>
  <c r="D12" i="13"/>
  <c r="D45" i="13" s="1"/>
  <c r="C12" i="13"/>
  <c r="C45" i="13" s="1"/>
  <c r="D10" i="13"/>
  <c r="C10" i="13"/>
  <c r="D9" i="13"/>
  <c r="E9" i="13" s="1"/>
  <c r="C9" i="13"/>
  <c r="D8" i="13"/>
  <c r="C8" i="13"/>
  <c r="E8" i="13" s="1"/>
  <c r="D7" i="13"/>
  <c r="C7" i="13"/>
  <c r="E7" i="13" s="1"/>
  <c r="E6" i="13"/>
  <c r="D6" i="13"/>
  <c r="C6" i="13"/>
  <c r="D5" i="13"/>
  <c r="E5" i="13" s="1"/>
  <c r="C5" i="13"/>
  <c r="D4" i="13"/>
  <c r="C4" i="13"/>
  <c r="C44" i="13" s="1"/>
  <c r="A1" i="13"/>
  <c r="E45" i="13" l="1"/>
  <c r="D44" i="13"/>
  <c r="E44" i="13" s="1"/>
  <c r="C47" i="13"/>
  <c r="E47" i="13" s="1"/>
  <c r="E4" i="13"/>
  <c r="E12" i="13"/>
  <c r="D24" i="11" l="1"/>
  <c r="C24" i="11"/>
  <c r="E24" i="11" s="1"/>
  <c r="D22" i="11"/>
  <c r="D23" i="11" s="1"/>
  <c r="C22" i="11"/>
  <c r="D21" i="11"/>
  <c r="C21" i="11"/>
  <c r="C23" i="11" s="1"/>
  <c r="D20" i="11"/>
  <c r="C20" i="11"/>
  <c r="E20" i="11" s="1"/>
  <c r="D19" i="11"/>
  <c r="C19" i="11"/>
  <c r="E19" i="11" s="1"/>
  <c r="D18" i="11"/>
  <c r="E18" i="11" s="1"/>
  <c r="C18" i="11"/>
  <c r="D15" i="11"/>
  <c r="C15" i="11"/>
  <c r="E15" i="11" s="1"/>
  <c r="D14" i="11"/>
  <c r="C14" i="11"/>
  <c r="E14" i="11" s="1"/>
  <c r="D13" i="11"/>
  <c r="C13" i="11"/>
  <c r="E13" i="11" s="1"/>
  <c r="D12" i="11"/>
  <c r="E12" i="11" s="1"/>
  <c r="C12" i="11"/>
  <c r="D11" i="11"/>
  <c r="C11" i="11"/>
  <c r="E11" i="11" s="1"/>
  <c r="D9" i="11"/>
  <c r="C9" i="11"/>
  <c r="C10" i="11" s="1"/>
  <c r="D8" i="11"/>
  <c r="D10" i="11" s="1"/>
  <c r="C8" i="11"/>
  <c r="D7" i="11"/>
  <c r="C7" i="11"/>
  <c r="E7" i="11" s="1"/>
  <c r="D6" i="11"/>
  <c r="C6" i="11"/>
  <c r="E6" i="11" s="1"/>
  <c r="D5" i="11"/>
  <c r="C5" i="11"/>
  <c r="E5" i="11" s="1"/>
  <c r="D4" i="11"/>
  <c r="E4" i="11" s="1"/>
  <c r="C4" i="11"/>
  <c r="A1" i="11"/>
  <c r="E10" i="11" l="1"/>
  <c r="E23" i="11"/>
  <c r="E9" i="11"/>
  <c r="E8" i="11"/>
  <c r="E22" i="11"/>
  <c r="E21" i="11"/>
  <c r="D30" i="9" l="1"/>
  <c r="C30" i="9"/>
  <c r="E30" i="9" s="1"/>
  <c r="E29" i="9"/>
  <c r="D29" i="9"/>
  <c r="C29" i="9"/>
  <c r="D28" i="9"/>
  <c r="E28" i="9" s="1"/>
  <c r="C28" i="9"/>
  <c r="D27" i="9"/>
  <c r="C27" i="9"/>
  <c r="E27" i="9" s="1"/>
  <c r="C26" i="9"/>
  <c r="E25" i="9"/>
  <c r="D25" i="9"/>
  <c r="C25" i="9"/>
  <c r="D24" i="9"/>
  <c r="D26" i="9" s="1"/>
  <c r="C24" i="9"/>
  <c r="D23" i="9"/>
  <c r="C23" i="9"/>
  <c r="E23" i="9" s="1"/>
  <c r="D22" i="9"/>
  <c r="C22" i="9"/>
  <c r="E22" i="9" s="1"/>
  <c r="E21" i="9"/>
  <c r="D21" i="9"/>
  <c r="C21" i="9"/>
  <c r="D20" i="9"/>
  <c r="E20" i="9" s="1"/>
  <c r="C20" i="9"/>
  <c r="D19" i="9"/>
  <c r="C19" i="9"/>
  <c r="E19" i="9" s="1"/>
  <c r="D15" i="9"/>
  <c r="C15" i="9"/>
  <c r="E15" i="9" s="1"/>
  <c r="E14" i="9"/>
  <c r="D14" i="9"/>
  <c r="C14" i="9"/>
  <c r="D13" i="9"/>
  <c r="E13" i="9" s="1"/>
  <c r="C13" i="9"/>
  <c r="D12" i="9"/>
  <c r="C12" i="9"/>
  <c r="E12" i="9" s="1"/>
  <c r="C11" i="9"/>
  <c r="E10" i="9"/>
  <c r="D10" i="9"/>
  <c r="C10" i="9"/>
  <c r="D9" i="9"/>
  <c r="D11" i="9" s="1"/>
  <c r="C9" i="9"/>
  <c r="D8" i="9"/>
  <c r="C8" i="9"/>
  <c r="E8" i="9" s="1"/>
  <c r="D7" i="9"/>
  <c r="C7" i="9"/>
  <c r="E7" i="9" s="1"/>
  <c r="E6" i="9"/>
  <c r="D6" i="9"/>
  <c r="C6" i="9"/>
  <c r="D5" i="9"/>
  <c r="E5" i="9" s="1"/>
  <c r="C5" i="9"/>
  <c r="D4" i="9"/>
  <c r="C4" i="9"/>
  <c r="E4" i="9" s="1"/>
  <c r="A1" i="9"/>
  <c r="E11" i="9" l="1"/>
  <c r="E26" i="9"/>
  <c r="E9" i="9"/>
  <c r="E24" i="9"/>
  <c r="D43" i="7" l="1"/>
  <c r="C43" i="7"/>
  <c r="D42" i="7"/>
  <c r="E42" i="7" s="1"/>
  <c r="C42" i="7"/>
  <c r="D41" i="7"/>
  <c r="C41" i="7"/>
  <c r="E41" i="7" s="1"/>
  <c r="D40" i="7"/>
  <c r="C40" i="7"/>
  <c r="E40" i="7" s="1"/>
  <c r="D38" i="7"/>
  <c r="D39" i="7" s="1"/>
  <c r="C38" i="7"/>
  <c r="D37" i="7"/>
  <c r="C37" i="7"/>
  <c r="C39" i="7" s="1"/>
  <c r="E39" i="7" s="1"/>
  <c r="D36" i="7"/>
  <c r="C36" i="7"/>
  <c r="E36" i="7" s="1"/>
  <c r="E35" i="7"/>
  <c r="D35" i="7"/>
  <c r="C35" i="7"/>
  <c r="D34" i="7"/>
  <c r="E34" i="7" s="1"/>
  <c r="C34" i="7"/>
  <c r="D33" i="7"/>
  <c r="C33" i="7"/>
  <c r="E33" i="7" s="1"/>
  <c r="D32" i="7"/>
  <c r="C32" i="7"/>
  <c r="E32" i="7" s="1"/>
  <c r="E29" i="7"/>
  <c r="D29" i="7"/>
  <c r="C29" i="7"/>
  <c r="D28" i="7"/>
  <c r="E28" i="7" s="1"/>
  <c r="C28" i="7"/>
  <c r="D27" i="7"/>
  <c r="C27" i="7"/>
  <c r="E27" i="7" s="1"/>
  <c r="D26" i="7"/>
  <c r="C26" i="7"/>
  <c r="E26" i="7" s="1"/>
  <c r="D24" i="7"/>
  <c r="D25" i="7" s="1"/>
  <c r="C24" i="7"/>
  <c r="C25" i="7" s="1"/>
  <c r="E25" i="7" s="1"/>
  <c r="D23" i="7"/>
  <c r="C23" i="7"/>
  <c r="E23" i="7" s="1"/>
  <c r="D22" i="7"/>
  <c r="C22" i="7"/>
  <c r="E22" i="7" s="1"/>
  <c r="E21" i="7"/>
  <c r="D21" i="7"/>
  <c r="C21" i="7"/>
  <c r="D20" i="7"/>
  <c r="C20" i="7"/>
  <c r="E20" i="7" s="1"/>
  <c r="D19" i="7"/>
  <c r="C19" i="7"/>
  <c r="E19" i="7" s="1"/>
  <c r="D18" i="7"/>
  <c r="C18" i="7"/>
  <c r="E18" i="7" s="1"/>
  <c r="E15" i="7"/>
  <c r="D15" i="7"/>
  <c r="C15" i="7"/>
  <c r="D14" i="7"/>
  <c r="E14" i="7" s="1"/>
  <c r="C14" i="7"/>
  <c r="D13" i="7"/>
  <c r="C13" i="7"/>
  <c r="E13" i="7" s="1"/>
  <c r="D12" i="7"/>
  <c r="C12" i="7"/>
  <c r="E12" i="7" s="1"/>
  <c r="D10" i="7"/>
  <c r="D11" i="7" s="1"/>
  <c r="C10" i="7"/>
  <c r="C11" i="7" s="1"/>
  <c r="E11" i="7" s="1"/>
  <c r="D9" i="7"/>
  <c r="C9" i="7"/>
  <c r="E9" i="7" s="1"/>
  <c r="D8" i="7"/>
  <c r="C8" i="7"/>
  <c r="E8" i="7" s="1"/>
  <c r="E7" i="7"/>
  <c r="D7" i="7"/>
  <c r="C7" i="7"/>
  <c r="D6" i="7"/>
  <c r="E6" i="7" s="1"/>
  <c r="C6" i="7"/>
  <c r="D5" i="7"/>
  <c r="C5" i="7"/>
  <c r="E5" i="7" s="1"/>
  <c r="D4" i="7"/>
  <c r="C4" i="7"/>
  <c r="E4" i="7" s="1"/>
  <c r="A1" i="7"/>
  <c r="E10" i="7" l="1"/>
  <c r="E24" i="7"/>
  <c r="E38" i="7"/>
  <c r="E37" i="7"/>
  <c r="D15" i="5" l="1"/>
  <c r="E15" i="5" s="1"/>
  <c r="C15" i="5"/>
  <c r="D14" i="5"/>
  <c r="C14" i="5"/>
  <c r="E14" i="5" s="1"/>
  <c r="D13" i="5"/>
  <c r="C13" i="5"/>
  <c r="E13" i="5" s="1"/>
  <c r="E12" i="5"/>
  <c r="D12" i="5"/>
  <c r="C12" i="5"/>
  <c r="D11" i="5"/>
  <c r="D10" i="5"/>
  <c r="C10" i="5"/>
  <c r="C11" i="5" s="1"/>
  <c r="E11" i="5" s="1"/>
  <c r="D9" i="5"/>
  <c r="C9" i="5"/>
  <c r="E9" i="5" s="1"/>
  <c r="E8" i="5"/>
  <c r="D8" i="5"/>
  <c r="C8" i="5"/>
  <c r="D7" i="5"/>
  <c r="E7" i="5" s="1"/>
  <c r="C7" i="5"/>
  <c r="D6" i="5"/>
  <c r="C6" i="5"/>
  <c r="E6" i="5" s="1"/>
  <c r="D5" i="5"/>
  <c r="C5" i="5"/>
  <c r="E5" i="5" s="1"/>
  <c r="E4" i="5"/>
  <c r="D4" i="5"/>
  <c r="C4" i="5"/>
  <c r="A1" i="5"/>
  <c r="E10" i="5" l="1"/>
  <c r="E34" i="3" l="1"/>
  <c r="D34" i="3"/>
  <c r="C34" i="3"/>
  <c r="D33" i="3"/>
  <c r="E33" i="3" s="1"/>
  <c r="C33" i="3"/>
  <c r="D32" i="3"/>
  <c r="C32" i="3"/>
  <c r="E32" i="3" s="1"/>
  <c r="D31" i="3"/>
  <c r="C31" i="3"/>
  <c r="E31" i="3" s="1"/>
  <c r="D29" i="3"/>
  <c r="D30" i="3" s="1"/>
  <c r="C29" i="3"/>
  <c r="D28" i="3"/>
  <c r="C28" i="3"/>
  <c r="C30" i="3" s="1"/>
  <c r="D27" i="3"/>
  <c r="C27" i="3"/>
  <c r="E27" i="3" s="1"/>
  <c r="E26" i="3"/>
  <c r="D26" i="3"/>
  <c r="C26" i="3"/>
  <c r="D25" i="3"/>
  <c r="E25" i="3" s="1"/>
  <c r="C25" i="3"/>
  <c r="D24" i="3"/>
  <c r="C24" i="3"/>
  <c r="E24" i="3" s="1"/>
  <c r="D23" i="3"/>
  <c r="C23" i="3"/>
  <c r="E23" i="3" s="1"/>
  <c r="E20" i="3"/>
  <c r="D20" i="3"/>
  <c r="C20" i="3"/>
  <c r="D19" i="3"/>
  <c r="E19" i="3" s="1"/>
  <c r="C19" i="3"/>
  <c r="D18" i="3"/>
  <c r="C18" i="3"/>
  <c r="E18" i="3" s="1"/>
  <c r="D17" i="3"/>
  <c r="C17" i="3"/>
  <c r="E17" i="3" s="1"/>
  <c r="D15" i="3"/>
  <c r="D16" i="3" s="1"/>
  <c r="C15" i="3"/>
  <c r="C16" i="3" s="1"/>
  <c r="E16" i="3" s="1"/>
  <c r="D14" i="3"/>
  <c r="C14" i="3"/>
  <c r="E14" i="3" s="1"/>
  <c r="D13" i="3"/>
  <c r="C13" i="3"/>
  <c r="E13" i="3" s="1"/>
  <c r="E12" i="3"/>
  <c r="D12" i="3"/>
  <c r="C12" i="3"/>
  <c r="D11" i="3"/>
  <c r="E11" i="3" s="1"/>
  <c r="C11" i="3"/>
  <c r="D10" i="3"/>
  <c r="C10" i="3"/>
  <c r="E10" i="3" s="1"/>
  <c r="D9" i="3"/>
  <c r="C9" i="3"/>
  <c r="E9" i="3" s="1"/>
  <c r="A5" i="3"/>
  <c r="A4" i="3"/>
  <c r="E30" i="3" l="1"/>
  <c r="E15" i="3"/>
  <c r="E29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EA7A45D0-7FF1-4532-B767-7336D27ABE00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FA22FB6-EA6B-4741-8541-E865101C0A94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7B7B860F-C03F-4230-B1F4-A5A3DC97CC47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39C90899-B9A3-4B86-9B0A-13121409A4D1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EAC22551-9578-47FA-94CA-4BA49999B96A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FD86F7F2-1662-4381-ABC3-EACA3027F4CD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AE8B2F85-FF66-4FBC-B236-12A516DBCD3B}" name="Подключение2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9C22DDC8-51B7-40E9-B3CE-8A2A8F7EB29A}" name="Подключение2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F5ACB9AC-7EA6-46D2-AC7E-DE69836366B5}" name="Подключение2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D36C32ED-5D37-4431-9DE2-4C44AF2B6BA4}" name="Подключение3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7CD2DE18-A053-4D84-954E-2F4609B717AE}" name="Подключение3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A158A5FA-E778-4861-BA8C-0C20D21C9F89}" name="Подключение3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8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9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0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1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2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3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<sst xmlns="http://schemas.openxmlformats.org/spreadsheetml/2006/main" count="625" uniqueCount="329">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</sst>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январь-апрель 2026</v>
          </cell>
        </row>
        <row r="4">
          <cell r="A4" t="str">
            <v>Республика Алтай</v>
          </cell>
          <cell r="B4">
            <v>14339</v>
          </cell>
          <cell r="C4">
            <v>14124</v>
          </cell>
          <cell r="D4">
            <v>2060</v>
          </cell>
          <cell r="E4">
            <v>1970</v>
          </cell>
          <cell r="F4">
            <v>1124</v>
          </cell>
          <cell r="G4">
            <v>1499</v>
          </cell>
          <cell r="H4">
            <v>775</v>
          </cell>
          <cell r="I4">
            <v>879</v>
          </cell>
          <cell r="J4">
            <v>386</v>
          </cell>
          <cell r="K4">
            <v>354</v>
          </cell>
          <cell r="L4">
            <v>2808</v>
          </cell>
          <cell r="M4">
            <v>2898</v>
          </cell>
          <cell r="N4">
            <v>1732</v>
          </cell>
          <cell r="O4">
            <v>1860</v>
          </cell>
          <cell r="P4">
            <v>322</v>
          </cell>
          <cell r="Q4">
            <v>353</v>
          </cell>
          <cell r="R4">
            <v>566</v>
          </cell>
          <cell r="S4">
            <v>522</v>
          </cell>
          <cell r="T4">
            <v>21</v>
          </cell>
          <cell r="U4">
            <v>41</v>
          </cell>
          <cell r="V4">
            <v>20</v>
          </cell>
          <cell r="W4">
            <v>34</v>
          </cell>
          <cell r="X4">
            <v>3856</v>
          </cell>
          <cell r="Y4">
            <v>3724</v>
          </cell>
          <cell r="Z4">
            <v>637</v>
          </cell>
          <cell r="AA4">
            <v>697</v>
          </cell>
          <cell r="AB4">
            <v>336</v>
          </cell>
          <cell r="AC4">
            <v>479</v>
          </cell>
          <cell r="AD4">
            <v>157</v>
          </cell>
          <cell r="AE4">
            <v>120</v>
          </cell>
          <cell r="AF4">
            <v>66</v>
          </cell>
          <cell r="AG4">
            <v>42</v>
          </cell>
          <cell r="AH4">
            <v>874</v>
          </cell>
          <cell r="AI4">
            <v>890</v>
          </cell>
          <cell r="AJ4">
            <v>436</v>
          </cell>
          <cell r="AK4">
            <v>400</v>
          </cell>
          <cell r="AL4">
            <v>53</v>
          </cell>
          <cell r="AM4">
            <v>41</v>
          </cell>
          <cell r="AN4">
            <v>168</v>
          </cell>
          <cell r="AO4">
            <v>170</v>
          </cell>
          <cell r="AP4">
            <v>5</v>
          </cell>
          <cell r="AQ4">
            <v>11</v>
          </cell>
          <cell r="AR4">
            <v>5</v>
          </cell>
          <cell r="AS4">
            <v>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январь-апрель 2026</v>
          </cell>
        </row>
        <row r="4">
          <cell r="B4">
            <v>1599</v>
          </cell>
          <cell r="C4">
            <v>1604</v>
          </cell>
          <cell r="D4">
            <v>109</v>
          </cell>
          <cell r="E4">
            <v>90</v>
          </cell>
          <cell r="F4">
            <v>73</v>
          </cell>
          <cell r="G4">
            <v>84</v>
          </cell>
          <cell r="H4">
            <v>204</v>
          </cell>
          <cell r="I4">
            <v>201</v>
          </cell>
          <cell r="J4">
            <v>104</v>
          </cell>
          <cell r="K4">
            <v>65</v>
          </cell>
          <cell r="L4">
            <v>403</v>
          </cell>
          <cell r="M4">
            <v>383</v>
          </cell>
          <cell r="N4">
            <v>287</v>
          </cell>
          <cell r="O4">
            <v>295</v>
          </cell>
          <cell r="P4">
            <v>65</v>
          </cell>
          <cell r="Q4">
            <v>70</v>
          </cell>
          <cell r="R4">
            <v>110</v>
          </cell>
          <cell r="S4">
            <v>111</v>
          </cell>
          <cell r="T4">
            <v>2</v>
          </cell>
          <cell r="U4">
            <v>21</v>
          </cell>
          <cell r="V4">
            <v>0</v>
          </cell>
          <cell r="W4">
            <v>16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январь-апрель 2026</v>
          </cell>
        </row>
        <row r="4">
          <cell r="B4">
            <v>7495</v>
          </cell>
          <cell r="C4">
            <v>7156</v>
          </cell>
          <cell r="D4">
            <v>1081</v>
          </cell>
          <cell r="E4">
            <v>946</v>
          </cell>
          <cell r="F4">
            <v>559</v>
          </cell>
          <cell r="G4">
            <v>688</v>
          </cell>
          <cell r="H4">
            <v>401</v>
          </cell>
          <cell r="I4">
            <v>498</v>
          </cell>
          <cell r="J4">
            <v>208</v>
          </cell>
          <cell r="K4">
            <v>231</v>
          </cell>
          <cell r="L4">
            <v>1234</v>
          </cell>
          <cell r="M4">
            <v>1313</v>
          </cell>
          <cell r="N4">
            <v>803</v>
          </cell>
          <cell r="O4">
            <v>877</v>
          </cell>
          <cell r="P4">
            <v>171</v>
          </cell>
          <cell r="Q4">
            <v>205</v>
          </cell>
          <cell r="R4">
            <v>270</v>
          </cell>
          <cell r="S4">
            <v>231</v>
          </cell>
          <cell r="T4">
            <v>3</v>
          </cell>
          <cell r="U4">
            <v>5</v>
          </cell>
          <cell r="V4">
            <v>3</v>
          </cell>
          <cell r="W4">
            <v>5</v>
          </cell>
          <cell r="X4">
            <v>568</v>
          </cell>
          <cell r="Y4">
            <v>626</v>
          </cell>
          <cell r="Z4">
            <v>110</v>
          </cell>
          <cell r="AA4">
            <v>85</v>
          </cell>
          <cell r="AB4">
            <v>51</v>
          </cell>
          <cell r="AC4">
            <v>32</v>
          </cell>
          <cell r="AD4">
            <v>128</v>
          </cell>
          <cell r="AE4">
            <v>160</v>
          </cell>
          <cell r="AF4">
            <v>123</v>
          </cell>
          <cell r="AG4">
            <v>115</v>
          </cell>
          <cell r="AH4">
            <v>83</v>
          </cell>
          <cell r="AI4">
            <v>80</v>
          </cell>
          <cell r="AJ4">
            <v>42</v>
          </cell>
          <cell r="AK4">
            <v>45</v>
          </cell>
          <cell r="AL4">
            <v>15</v>
          </cell>
          <cell r="AM4">
            <v>10</v>
          </cell>
          <cell r="AN4">
            <v>32</v>
          </cell>
          <cell r="AO4">
            <v>27</v>
          </cell>
          <cell r="AP4">
            <v>1</v>
          </cell>
          <cell r="AQ4">
            <v>1</v>
          </cell>
          <cell r="AR4">
            <v>0</v>
          </cell>
          <cell r="AS4">
            <v>1</v>
          </cell>
          <cell r="AT4">
            <v>1972</v>
          </cell>
          <cell r="AU4">
            <v>1813</v>
          </cell>
          <cell r="AV4">
            <v>121</v>
          </cell>
          <cell r="AW4">
            <v>97</v>
          </cell>
          <cell r="AX4">
            <v>31</v>
          </cell>
          <cell r="AY4">
            <v>57</v>
          </cell>
          <cell r="AZ4">
            <v>128</v>
          </cell>
          <cell r="BA4">
            <v>108</v>
          </cell>
          <cell r="BB4">
            <v>39</v>
          </cell>
          <cell r="BC4">
            <v>22</v>
          </cell>
          <cell r="BD4">
            <v>638</v>
          </cell>
          <cell r="BE4">
            <v>570</v>
          </cell>
          <cell r="BF4">
            <v>388</v>
          </cell>
          <cell r="BG4">
            <v>381</v>
          </cell>
          <cell r="BH4">
            <v>33</v>
          </cell>
          <cell r="BI4">
            <v>41</v>
          </cell>
          <cell r="BJ4">
            <v>155</v>
          </cell>
          <cell r="BK4">
            <v>127</v>
          </cell>
          <cell r="BL4">
            <v>0</v>
          </cell>
          <cell r="BM4">
            <v>1</v>
          </cell>
          <cell r="BN4">
            <v>0</v>
          </cell>
          <cell r="BO4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январь-апрель 2026</v>
          </cell>
        </row>
        <row r="4">
          <cell r="B4">
            <v>2452</v>
          </cell>
          <cell r="C4">
            <v>2396</v>
          </cell>
          <cell r="D4">
            <v>461</v>
          </cell>
          <cell r="E4">
            <v>448</v>
          </cell>
          <cell r="F4">
            <v>244</v>
          </cell>
          <cell r="G4">
            <v>312</v>
          </cell>
          <cell r="H4">
            <v>19</v>
          </cell>
          <cell r="I4">
            <v>11</v>
          </cell>
          <cell r="J4">
            <v>7</v>
          </cell>
          <cell r="K4">
            <v>5</v>
          </cell>
          <cell r="L4">
            <v>532</v>
          </cell>
          <cell r="M4">
            <v>509</v>
          </cell>
          <cell r="N4">
            <v>275</v>
          </cell>
          <cell r="O4">
            <v>255</v>
          </cell>
          <cell r="P4">
            <v>31</v>
          </cell>
          <cell r="Q4">
            <v>29</v>
          </cell>
          <cell r="R4">
            <v>110</v>
          </cell>
          <cell r="S4">
            <v>91</v>
          </cell>
          <cell r="T4">
            <v>0</v>
          </cell>
          <cell r="U4">
            <v>1</v>
          </cell>
          <cell r="V4">
            <v>0</v>
          </cell>
          <cell r="W4">
            <v>1</v>
          </cell>
          <cell r="X4">
            <v>3259</v>
          </cell>
          <cell r="Y4">
            <v>3142</v>
          </cell>
          <cell r="Z4">
            <v>357</v>
          </cell>
          <cell r="AA4">
            <v>305</v>
          </cell>
          <cell r="AB4">
            <v>157</v>
          </cell>
          <cell r="AC4">
            <v>200</v>
          </cell>
          <cell r="AD4">
            <v>139</v>
          </cell>
          <cell r="AE4">
            <v>190</v>
          </cell>
          <cell r="AF4">
            <v>49</v>
          </cell>
          <cell r="AG4">
            <v>49</v>
          </cell>
          <cell r="AH4">
            <v>658</v>
          </cell>
          <cell r="AI4">
            <v>639</v>
          </cell>
          <cell r="AJ4">
            <v>387</v>
          </cell>
          <cell r="AK4">
            <v>446</v>
          </cell>
          <cell r="AL4">
            <v>57</v>
          </cell>
          <cell r="AM4">
            <v>55</v>
          </cell>
          <cell r="AN4">
            <v>137</v>
          </cell>
          <cell r="AO4">
            <v>94</v>
          </cell>
          <cell r="AP4">
            <v>1</v>
          </cell>
          <cell r="AQ4">
            <v>3</v>
          </cell>
          <cell r="AR4">
            <v>1</v>
          </cell>
          <cell r="AS4">
            <v>3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январь-апрель 2026</v>
          </cell>
        </row>
        <row r="4">
          <cell r="B4">
            <v>4081</v>
          </cell>
          <cell r="C4">
            <v>3708</v>
          </cell>
          <cell r="D4">
            <v>2329</v>
          </cell>
          <cell r="E4">
            <v>2139</v>
          </cell>
          <cell r="F4">
            <v>594</v>
          </cell>
          <cell r="G4">
            <v>595</v>
          </cell>
          <cell r="H4">
            <v>543</v>
          </cell>
          <cell r="I4">
            <v>566</v>
          </cell>
          <cell r="J4">
            <v>119</v>
          </cell>
          <cell r="K4">
            <v>118</v>
          </cell>
          <cell r="L4">
            <v>249</v>
          </cell>
          <cell r="M4">
            <v>208</v>
          </cell>
          <cell r="N4">
            <v>163</v>
          </cell>
          <cell r="O4">
            <v>170</v>
          </cell>
          <cell r="P4">
            <v>32</v>
          </cell>
          <cell r="Q4">
            <v>3</v>
          </cell>
          <cell r="R4">
            <v>795</v>
          </cell>
          <cell r="S4">
            <v>1010</v>
          </cell>
          <cell r="T4">
            <v>19</v>
          </cell>
          <cell r="U4">
            <v>12</v>
          </cell>
          <cell r="V4">
            <v>220</v>
          </cell>
          <cell r="W4">
            <v>278</v>
          </cell>
          <cell r="X4">
            <v>83</v>
          </cell>
          <cell r="Y4">
            <v>72</v>
          </cell>
          <cell r="Z4">
            <v>419</v>
          </cell>
          <cell r="AA4">
            <v>374</v>
          </cell>
          <cell r="AB4">
            <v>20</v>
          </cell>
          <cell r="AC4">
            <v>11</v>
          </cell>
          <cell r="AD4">
            <v>58</v>
          </cell>
          <cell r="AE4">
            <v>52</v>
          </cell>
          <cell r="AF4">
            <v>41</v>
          </cell>
          <cell r="AG4">
            <v>43</v>
          </cell>
          <cell r="AH4">
            <v>0</v>
          </cell>
          <cell r="AI4">
            <v>1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январь-апрель 2026</v>
          </cell>
        </row>
        <row r="4">
          <cell r="B4">
            <v>95</v>
          </cell>
          <cell r="C4">
            <v>107</v>
          </cell>
          <cell r="D4">
            <v>1</v>
          </cell>
          <cell r="E4">
            <v>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149</v>
          </cell>
          <cell r="K4">
            <v>200</v>
          </cell>
          <cell r="L4">
            <v>2</v>
          </cell>
          <cell r="M4">
            <v>3</v>
          </cell>
          <cell r="N4">
            <v>1</v>
          </cell>
          <cell r="O4">
            <v>6</v>
          </cell>
          <cell r="P4">
            <v>4</v>
          </cell>
          <cell r="Q4">
            <v>5</v>
          </cell>
          <cell r="R4">
            <v>176</v>
          </cell>
          <cell r="S4">
            <v>191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3</v>
          </cell>
          <cell r="AA4">
            <v>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2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25</v>
          </cell>
          <cell r="AS4">
            <v>29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30</v>
          </cell>
          <cell r="AY4">
            <v>40</v>
          </cell>
          <cell r="AZ4">
            <v>0</v>
          </cell>
          <cell r="BA4">
            <v>0</v>
          </cell>
          <cell r="BB4">
            <v>37</v>
          </cell>
          <cell r="BC4">
            <v>29</v>
          </cell>
          <cell r="BD4">
            <v>0</v>
          </cell>
          <cell r="BE4">
            <v>0</v>
          </cell>
          <cell r="BF4">
            <v>94</v>
          </cell>
          <cell r="BG4">
            <v>78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4</v>
          </cell>
          <cell r="BW4">
            <v>6</v>
          </cell>
          <cell r="BX4">
            <v>35</v>
          </cell>
          <cell r="BY4">
            <v>37</v>
          </cell>
          <cell r="BZ4">
            <v>38</v>
          </cell>
          <cell r="CA4">
            <v>56</v>
          </cell>
          <cell r="CB4">
            <v>46</v>
          </cell>
          <cell r="CC4">
            <v>81</v>
          </cell>
          <cell r="CD4">
            <v>3</v>
          </cell>
          <cell r="CE4">
            <v>1</v>
          </cell>
          <cell r="CF4">
            <v>0</v>
          </cell>
          <cell r="CG4">
            <v>2</v>
          </cell>
          <cell r="CH4">
            <v>0</v>
          </cell>
          <cell r="CI4">
            <v>0</v>
          </cell>
          <cell r="CJ4">
            <v>1</v>
          </cell>
          <cell r="CK4">
            <v>2</v>
          </cell>
          <cell r="CL4">
            <v>1</v>
          </cell>
          <cell r="CM4">
            <v>3</v>
          </cell>
          <cell r="CN4">
            <v>2</v>
          </cell>
          <cell r="CO4">
            <v>9</v>
          </cell>
          <cell r="CP4">
            <v>9</v>
          </cell>
          <cell r="CQ4">
            <v>23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2</v>
          </cell>
          <cell r="DD4">
            <v>2</v>
          </cell>
          <cell r="DE4">
            <v>4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4</v>
          </cell>
          <cell r="DS4">
            <v>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3</v>
          </cell>
          <cell r="EC4">
            <v>3</v>
          </cell>
          <cell r="ED4">
            <v>0</v>
          </cell>
          <cell r="EE4">
            <v>2</v>
          </cell>
          <cell r="EF4">
            <v>0</v>
          </cell>
          <cell r="EG4">
            <v>1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5" xr16:uid="{7E32738C-46A3-4B6F-9A88-30505E891945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6" xr16:uid="{4E91915A-7D86-4AB0-8CCD-9C6A4F1C1EF5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9" xr16:uid="{650411DC-3CE0-48BF-A591-60FDD9AB251A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ABEBC195-077F-41DC-857A-09668A878FF9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2" xr16:uid="{B5B84B11-9BA3-4E03-87E1-C361C5ACFBC8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9" connectionId="27" xr16:uid="{4D74B656-84CA-42CD-BF61-017ABECF5A5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1" xr16:uid="{14DB45B9-1FBC-4832-8C08-909E7F9DBD32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B97B3CE0-CABF-4D98-9FDD-53E12210422D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3" xr16:uid="{A906DDE5-C461-46C4-8FD8-02A09EEB07C4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20" xr16:uid="{43A17D08-3CE8-4E66-9051-43D140C3925B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4FD7CA87-7B05-401D-9E12-F4FE523B0174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8" xr16:uid="{B64EA8A3-7DDB-497B-A1BA-CA4E58D074F1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2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Relationship Id="rId7" Type="http://schemas.openxmlformats.org/officeDocument/2006/relationships/queryTable" Target="../queryTables/queryTable15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4.xml"/><Relationship Id="rId5" Type="http://schemas.openxmlformats.org/officeDocument/2006/relationships/queryTable" Target="../queryTables/queryTable13.xml"/><Relationship Id="rId10" Type="http://schemas.openxmlformats.org/officeDocument/2006/relationships/queryTable" Target="../queryTables/queryTable18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5.xml"/><Relationship Id="rId3" Type="http://schemas.openxmlformats.org/officeDocument/2006/relationships/queryTable" Target="../queryTables/queryTable20.xml"/><Relationship Id="rId7" Type="http://schemas.openxmlformats.org/officeDocument/2006/relationships/queryTable" Target="../queryTables/queryTable24.xml"/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3.xml"/><Relationship Id="rId5" Type="http://schemas.openxmlformats.org/officeDocument/2006/relationships/queryTable" Target="../queryTables/queryTable22.xml"/><Relationship Id="rId10" Type="http://schemas.openxmlformats.org/officeDocument/2006/relationships/queryTable" Target="../queryTables/queryTable27.xml"/><Relationship Id="rId4" Type="http://schemas.openxmlformats.org/officeDocument/2006/relationships/queryTable" Target="../queryTables/queryTable21.xml"/><Relationship Id="rId9" Type="http://schemas.openxmlformats.org/officeDocument/2006/relationships/queryTable" Target="../queryTables/queryTable2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январь-апрель 2026</v>
      </c>
      <c r="B1" s="72"/>
      <c r="C1" s="72"/>
      <c r="D1" s="72"/>
      <c r="E1" s="72"/>
    </row>
    <row r="2" spans="1:5" s="31" customFormat="1" ht="22.5" customHeight="1" x14ac:dyDescent="0.2">
      <c r="A2" s="76" t="s">
        <v>196</v>
      </c>
      <c r="B2" s="76"/>
      <c r="C2" s="76"/>
      <c r="D2" s="76"/>
      <c r="E2" s="76"/>
    </row>
    <row r="3" spans="1:5" s="30" customFormat="1" ht="22.5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s="31" customFormat="1" ht="45" customHeight="1" x14ac:dyDescent="0.2">
      <c r="A4" s="75" t="s">
        <v>197</v>
      </c>
      <c r="B4" s="75"/>
      <c r="C4" s="58">
        <f>'[5]Республика Алтай'!B4</f>
        <v>4081</v>
      </c>
      <c r="D4" s="58">
        <f>'[5]Республика Алтай'!C4</f>
        <v>3708</v>
      </c>
      <c r="E4" s="59">
        <f t="shared" ref="E4:E15" si="0">C4*100/D4-100</f>
        <v>10.059331175836036</v>
      </c>
    </row>
    <row r="5" spans="1:5" s="31" customFormat="1" ht="36" customHeight="1" x14ac:dyDescent="0.2">
      <c r="A5" s="75" t="s">
        <v>198</v>
      </c>
      <c r="B5" s="75"/>
      <c r="C5" s="58">
        <f>'[5]Республика Алтай'!D4</f>
        <v>2329</v>
      </c>
      <c r="D5" s="58">
        <f>'[5]Республика Алтай'!E4</f>
        <v>2139</v>
      </c>
      <c r="E5" s="59">
        <f t="shared" si="0"/>
        <v>8.8826554464703094</v>
      </c>
    </row>
    <row r="6" spans="1:5" s="31" customFormat="1" ht="32.25" customHeight="1" x14ac:dyDescent="0.2">
      <c r="A6" s="75" t="s">
        <v>199</v>
      </c>
      <c r="B6" s="75"/>
      <c r="C6" s="58">
        <f>'[5]Республика Алтай'!F4</f>
        <v>594</v>
      </c>
      <c r="D6" s="58">
        <f>'[5]Республика Алтай'!G4</f>
        <v>595</v>
      </c>
      <c r="E6" s="59">
        <f t="shared" si="0"/>
        <v>-0.16806722689075571</v>
      </c>
    </row>
    <row r="7" spans="1:5" s="31" customFormat="1" ht="32.25" customHeight="1" x14ac:dyDescent="0.2">
      <c r="A7" s="77" t="s">
        <v>200</v>
      </c>
      <c r="B7" s="78"/>
      <c r="C7" s="58">
        <f>'[5]Республика Алтай'!H4</f>
        <v>543</v>
      </c>
      <c r="D7" s="58">
        <f>'[5]Республика Алтай'!I4</f>
        <v>566</v>
      </c>
      <c r="E7" s="59">
        <f t="shared" si="0"/>
        <v>-4.063604240282686</v>
      </c>
    </row>
    <row r="8" spans="1:5" s="31" customFormat="1" ht="32.25" customHeight="1" x14ac:dyDescent="0.2">
      <c r="A8" s="75" t="s">
        <v>201</v>
      </c>
      <c r="B8" s="75"/>
      <c r="C8" s="58">
        <f>'[5]Республика Алтай'!J4</f>
        <v>119</v>
      </c>
      <c r="D8" s="58">
        <f>'[5]Республика Алтай'!K4</f>
        <v>118</v>
      </c>
      <c r="E8" s="59">
        <f t="shared" si="0"/>
        <v>0.84745762711864359</v>
      </c>
    </row>
    <row r="9" spans="1:5" s="31" customFormat="1" ht="20.25" customHeight="1" x14ac:dyDescent="0.2">
      <c r="A9" s="75" t="s">
        <v>202</v>
      </c>
      <c r="B9" s="75"/>
      <c r="C9" s="58">
        <f>'[5]Республика Алтай'!L4</f>
        <v>249</v>
      </c>
      <c r="D9" s="58">
        <f>'[5]Республика Алтай'!M4</f>
        <v>208</v>
      </c>
      <c r="E9" s="59">
        <f t="shared" si="0"/>
        <v>19.711538461538467</v>
      </c>
    </row>
    <row r="10" spans="1:5" ht="19.5" customHeight="1" x14ac:dyDescent="0.2">
      <c r="A10" s="60"/>
      <c r="B10" s="60" t="s">
        <v>101</v>
      </c>
      <c r="C10" s="61">
        <f>C9/C8*100</f>
        <v>209.24369747899161</v>
      </c>
      <c r="D10" s="61">
        <f>D9/D8*100</f>
        <v>176.27118644067795</v>
      </c>
      <c r="E10" s="62">
        <f>C10*100/D10-100</f>
        <v>18.705559146735624</v>
      </c>
    </row>
    <row r="11" spans="1:5" s="31" customFormat="1" ht="45" customHeight="1" x14ac:dyDescent="0.2">
      <c r="A11" s="77" t="s">
        <v>203</v>
      </c>
      <c r="B11" s="78"/>
      <c r="C11" s="58">
        <f>'[5]Республика Алтай'!N4</f>
        <v>163</v>
      </c>
      <c r="D11" s="58">
        <f>'[5]Республика Алтай'!O4</f>
        <v>170</v>
      </c>
      <c r="E11" s="59">
        <f t="shared" si="0"/>
        <v>-4.1176470588235361</v>
      </c>
    </row>
    <row r="12" spans="1:5" s="31" customFormat="1" ht="39" customHeight="1" x14ac:dyDescent="0.2">
      <c r="A12" s="75" t="s">
        <v>204</v>
      </c>
      <c r="B12" s="75"/>
      <c r="C12" s="58">
        <f>'[5]Республика Алтай'!P4</f>
        <v>32</v>
      </c>
      <c r="D12" s="58">
        <f>'[5]Республика Алтай'!Q4</f>
        <v>3</v>
      </c>
      <c r="E12" s="59">
        <f t="shared" si="0"/>
        <v>966.66666666666674</v>
      </c>
    </row>
    <row r="13" spans="1:5" s="31" customFormat="1" ht="33.75" customHeight="1" x14ac:dyDescent="0.2">
      <c r="A13" s="75" t="s">
        <v>205</v>
      </c>
      <c r="B13" s="75"/>
      <c r="C13" s="58">
        <f>'[5]Республика Алтай'!R4</f>
        <v>795</v>
      </c>
      <c r="D13" s="58">
        <f>'[5]Республика Алтай'!S4</f>
        <v>1010</v>
      </c>
      <c r="E13" s="59">
        <f t="shared" si="0"/>
        <v>-21.287128712871294</v>
      </c>
    </row>
    <row r="14" spans="1:5" s="31" customFormat="1" ht="32.25" customHeight="1" x14ac:dyDescent="0.2">
      <c r="A14" s="79" t="s">
        <v>206</v>
      </c>
      <c r="B14" s="79"/>
      <c r="C14" s="58">
        <f>'[5]Республика Алтай'!T4</f>
        <v>19</v>
      </c>
      <c r="D14" s="58">
        <f>'[5]Республика Алтай'!U4</f>
        <v>12</v>
      </c>
      <c r="E14" s="59">
        <f t="shared" si="0"/>
        <v>58.333333333333343</v>
      </c>
    </row>
    <row r="15" spans="1:5" s="31" customFormat="1" ht="32.25" customHeight="1" x14ac:dyDescent="0.2">
      <c r="A15" s="75" t="s">
        <v>207</v>
      </c>
      <c r="B15" s="75"/>
      <c r="C15" s="58">
        <f>'[5]Республика Алтай'!V4</f>
        <v>220</v>
      </c>
      <c r="D15" s="58">
        <f>'[5]Республика Алтай'!W4</f>
        <v>278</v>
      </c>
      <c r="E15" s="59">
        <f t="shared" si="0"/>
        <v>-20.863309352517987</v>
      </c>
    </row>
    <row r="16" spans="1:5" s="31" customFormat="1" ht="27" customHeight="1" x14ac:dyDescent="0.2">
      <c r="A16" s="80" t="s">
        <v>208</v>
      </c>
      <c r="B16" s="80"/>
      <c r="C16" s="80"/>
      <c r="D16" s="80"/>
      <c r="E16" s="80"/>
    </row>
    <row r="17" spans="1:5" s="31" customFormat="1" ht="27" customHeight="1" x14ac:dyDescent="0.2">
      <c r="A17" s="71" t="s">
        <v>92</v>
      </c>
      <c r="B17" s="71"/>
      <c r="C17" s="66">
        <v>2026</v>
      </c>
      <c r="D17" s="66">
        <v>2025</v>
      </c>
      <c r="E17" s="66" t="s">
        <v>93</v>
      </c>
    </row>
    <row r="18" spans="1:5" s="31" customFormat="1" ht="20.25" customHeight="1" x14ac:dyDescent="0.2">
      <c r="A18" s="75" t="s">
        <v>209</v>
      </c>
      <c r="B18" s="75"/>
      <c r="C18" s="58">
        <f>'[5]Республика Алтай'!X4</f>
        <v>83</v>
      </c>
      <c r="D18" s="58">
        <f>'[5]Республика Алтай'!Y4</f>
        <v>72</v>
      </c>
      <c r="E18" s="59">
        <f t="shared" ref="E18:E22" si="1">C18*100/D18-100</f>
        <v>15.277777777777771</v>
      </c>
    </row>
    <row r="19" spans="1:5" s="31" customFormat="1" ht="20.25" customHeight="1" x14ac:dyDescent="0.2">
      <c r="A19" s="77" t="s">
        <v>94</v>
      </c>
      <c r="B19" s="78"/>
      <c r="C19" s="58">
        <f>'[5]Республика Алтай'!Z4</f>
        <v>419</v>
      </c>
      <c r="D19" s="58">
        <f>'[5]Республика Алтай'!AA4</f>
        <v>374</v>
      </c>
      <c r="E19" s="59">
        <f t="shared" si="1"/>
        <v>12.032085561497325</v>
      </c>
    </row>
    <row r="20" spans="1:5" s="31" customFormat="1" ht="20.25" customHeight="1" x14ac:dyDescent="0.2">
      <c r="A20" s="77" t="s">
        <v>95</v>
      </c>
      <c r="B20" s="78"/>
      <c r="C20" s="58">
        <f>'[5]Республика Алтай'!AB4</f>
        <v>20</v>
      </c>
      <c r="D20" s="58">
        <f>'[5]Республика Алтай'!AC4</f>
        <v>11</v>
      </c>
      <c r="E20" s="59">
        <f t="shared" si="1"/>
        <v>81.818181818181813</v>
      </c>
    </row>
    <row r="21" spans="1:5" s="31" customFormat="1" ht="20.25" customHeight="1" x14ac:dyDescent="0.2">
      <c r="A21" s="75" t="s">
        <v>99</v>
      </c>
      <c r="B21" s="75"/>
      <c r="C21" s="58">
        <f>'[5]Республика Алтай'!AD4</f>
        <v>58</v>
      </c>
      <c r="D21" s="58">
        <f>'[5]Республика Алтай'!AE4</f>
        <v>52</v>
      </c>
      <c r="E21" s="59">
        <f t="shared" si="1"/>
        <v>11.538461538461533</v>
      </c>
    </row>
    <row r="22" spans="1:5" s="31" customFormat="1" ht="33.75" customHeight="1" x14ac:dyDescent="0.2">
      <c r="A22" s="75" t="s">
        <v>210</v>
      </c>
      <c r="B22" s="75"/>
      <c r="C22" s="58">
        <f>'[5]Республика Алтай'!AF4</f>
        <v>41</v>
      </c>
      <c r="D22" s="58">
        <f>'[5]Республика Алтай'!AG4</f>
        <v>43</v>
      </c>
      <c r="E22" s="59">
        <f t="shared" si="1"/>
        <v>-4.6511627906976685</v>
      </c>
    </row>
    <row r="23" spans="1:5" ht="19.5" customHeight="1" x14ac:dyDescent="0.2">
      <c r="A23" s="60"/>
      <c r="B23" s="60" t="s">
        <v>101</v>
      </c>
      <c r="C23" s="61">
        <f>C22/C21*100</f>
        <v>70.689655172413794</v>
      </c>
      <c r="D23" s="61">
        <f>D22/D21*100</f>
        <v>82.692307692307693</v>
      </c>
      <c r="E23" s="62">
        <f>C23*100/D23-100</f>
        <v>-14.514835605453086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0</v>
      </c>
      <c r="D24" s="58">
        <f>'[5]Республика Алтай'!AI4</f>
        <v>1</v>
      </c>
      <c r="E24" s="59">
        <f t="shared" ref="E24" si="2">C24*100/D24-100</f>
        <v>-100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1" t="str">
        <f>'[6]Республика Алтай'!A1</f>
        <v>январь-апрель 2026</v>
      </c>
      <c r="B1" s="81"/>
      <c r="C1" s="81"/>
      <c r="D1" s="81"/>
      <c r="E1" s="81"/>
    </row>
    <row r="2" spans="1:5" s="31" customFormat="1" ht="15.75" customHeight="1" x14ac:dyDescent="0.2">
      <c r="A2" s="80" t="s">
        <v>283</v>
      </c>
      <c r="B2" s="80"/>
      <c r="C2" s="80"/>
      <c r="D2" s="80"/>
      <c r="E2" s="80"/>
    </row>
    <row r="3" spans="1:5" s="31" customFormat="1" ht="15.75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s="31" customFormat="1" ht="20.25" customHeight="1" x14ac:dyDescent="0.2">
      <c r="A4" s="75" t="s">
        <v>284</v>
      </c>
      <c r="B4" s="75"/>
      <c r="C4" s="58">
        <f>'[6]Республика Алтай'!B4+'[6]Республика Алтай'!D4+'[6]Республика Алтай'!F4+'[6]Республика Алтай'!H4</f>
        <v>96</v>
      </c>
      <c r="D4" s="58">
        <f>'[6]Республика Алтай'!C4+'[6]Республика Алтай'!E4+'[6]Республика Алтай'!G4+'[6]Республика Алтай'!I4</f>
        <v>109</v>
      </c>
      <c r="E4" s="59">
        <f t="shared" ref="E4:E51" si="0">C4*100/D4-100</f>
        <v>-11.926605504587158</v>
      </c>
    </row>
    <row r="5" spans="1:5" s="31" customFormat="1" ht="20.25" customHeight="1" x14ac:dyDescent="0.2">
      <c r="A5" s="77" t="s">
        <v>285</v>
      </c>
      <c r="B5" s="78"/>
      <c r="C5" s="58">
        <f>'[6]Республика Алтай'!J4+'[6]Республика Алтай'!L4+'[6]Республика Алтай'!N4+'[6]Республика Алтай'!P4</f>
        <v>156</v>
      </c>
      <c r="D5" s="58">
        <f>'[6]Республика Алтай'!K4+'[6]Республика Алтай'!M4+'[6]Республика Алтай'!O4+'[6]Республика Алтай'!Q4</f>
        <v>214</v>
      </c>
      <c r="E5" s="59">
        <f t="shared" si="0"/>
        <v>-27.10280373831776</v>
      </c>
    </row>
    <row r="6" spans="1:5" s="31" customFormat="1" ht="20.25" customHeight="1" x14ac:dyDescent="0.2">
      <c r="A6" s="77" t="s">
        <v>286</v>
      </c>
      <c r="B6" s="78"/>
      <c r="C6" s="58">
        <f>'[6]Республика Алтай'!R4+'[6]Республика Алтай'!T4+'[6]Республика Алтай'!V4+'[6]Республика Алтай'!X4</f>
        <v>176</v>
      </c>
      <c r="D6" s="58">
        <f>'[6]Республика Алтай'!S4+'[6]Республика Алтай'!U4+'[6]Республика Алтай'!W4+'[6]Республика Алтай'!Y4</f>
        <v>191</v>
      </c>
      <c r="E6" s="59">
        <f t="shared" si="0"/>
        <v>-7.8534031413612553</v>
      </c>
    </row>
    <row r="7" spans="1:5" s="31" customFormat="1" ht="20.25" customHeight="1" x14ac:dyDescent="0.2">
      <c r="A7" s="77" t="s">
        <v>287</v>
      </c>
      <c r="B7" s="78"/>
      <c r="C7" s="58">
        <f>'[6]Республика Алтай'!Z4+'[6]Республика Алтай'!AB4+'[6]Республика Алтай'!AD4+'[6]Республика Алтай'!AF4</f>
        <v>3</v>
      </c>
      <c r="D7" s="58">
        <f>'[6]Республика Алтай'!AA4+'[6]Республика Алтай'!AC4+'[6]Республика Алтай'!AE4+'[6]Республика Алтай'!AG4</f>
        <v>1</v>
      </c>
      <c r="E7" s="59">
        <f t="shared" si="0"/>
        <v>200</v>
      </c>
    </row>
    <row r="8" spans="1:5" s="31" customFormat="1" ht="20.25" x14ac:dyDescent="0.2">
      <c r="A8" s="77" t="s">
        <v>288</v>
      </c>
      <c r="B8" s="78"/>
      <c r="C8" s="58">
        <f>'[6]Республика Алтай'!AH4+'[6]Республика Алтай'!AJ4+'[6]Республика Алтай'!AL4</f>
        <v>0</v>
      </c>
      <c r="D8" s="58">
        <f>'[6]Республика Алтай'!AI4+'[6]Республика Алтай'!AK4+'[6]Республика Алтай'!AM4</f>
        <v>2</v>
      </c>
      <c r="E8" s="59">
        <f t="shared" si="0"/>
        <v>-100</v>
      </c>
    </row>
    <row r="9" spans="1:5" s="31" customFormat="1" ht="20.25" x14ac:dyDescent="0.2">
      <c r="A9" s="77" t="s">
        <v>289</v>
      </c>
      <c r="B9" s="78"/>
      <c r="C9" s="58">
        <f>'[6]Республика Алтай'!AR4+'[6]Республика Алтай'!AT4</f>
        <v>25</v>
      </c>
      <c r="D9" s="58">
        <f>'[6]Республика Алтай'!AS4+'[6]Республика Алтай'!AU4</f>
        <v>29</v>
      </c>
      <c r="E9" s="59">
        <f t="shared" si="0"/>
        <v>-13.793103448275858</v>
      </c>
    </row>
    <row r="10" spans="1:5" s="31" customFormat="1" ht="20.25" x14ac:dyDescent="0.2">
      <c r="A10" s="77" t="s">
        <v>290</v>
      </c>
      <c r="B10" s="78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5" t="s">
        <v>291</v>
      </c>
      <c r="B12" s="75"/>
      <c r="C12" s="58">
        <f>'[6]Республика Алтай'!AV4+'[6]Республика Алтай'!AX4</f>
        <v>30</v>
      </c>
      <c r="D12" s="58">
        <f>'[6]Республика Алтай'!AW4+'[6]Республика Алтай'!AY4</f>
        <v>40</v>
      </c>
      <c r="E12" s="59">
        <f t="shared" si="0"/>
        <v>-25</v>
      </c>
    </row>
    <row r="13" spans="1:5" s="31" customFormat="1" ht="20.25" x14ac:dyDescent="0.2">
      <c r="A13" s="77" t="s">
        <v>292</v>
      </c>
      <c r="B13" s="78"/>
      <c r="C13" s="58">
        <f>'[6]Республика Алтай'!AZ4+'[6]Республика Алтай'!BB4</f>
        <v>37</v>
      </c>
      <c r="D13" s="58">
        <f>'[6]Республика Алтай'!BA4+'[6]Республика Алтай'!BC4</f>
        <v>29</v>
      </c>
      <c r="E13" s="59">
        <f t="shared" si="0"/>
        <v>27.58620689655173</v>
      </c>
    </row>
    <row r="14" spans="1:5" s="31" customFormat="1" ht="20.25" x14ac:dyDescent="0.2">
      <c r="A14" s="77" t="s">
        <v>293</v>
      </c>
      <c r="B14" s="78"/>
      <c r="C14" s="58">
        <f>'[6]Республика Алтай'!BD4+'[6]Республика Алтай'!BF4</f>
        <v>94</v>
      </c>
      <c r="D14" s="58">
        <f>'[6]Республика Алтай'!BE4+'[6]Республика Алтай'!BG4</f>
        <v>78</v>
      </c>
      <c r="E14" s="59">
        <f t="shared" si="0"/>
        <v>20.512820512820511</v>
      </c>
    </row>
    <row r="15" spans="1:5" s="31" customFormat="1" ht="20.25" x14ac:dyDescent="0.2">
      <c r="A15" s="77" t="s">
        <v>294</v>
      </c>
      <c r="B15" s="78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7" t="s">
        <v>295</v>
      </c>
      <c r="B16" s="78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0</v>
      </c>
      <c r="E16" s="59">
        <v>0</v>
      </c>
    </row>
    <row r="17" spans="1:5" s="31" customFormat="1" ht="20.25" x14ac:dyDescent="0.2">
      <c r="A17" s="77" t="s">
        <v>296</v>
      </c>
      <c r="B17" s="78"/>
      <c r="C17" s="58">
        <f>'[6]Республика Алтай'!BT4+'[6]Республика Алтай'!BV4</f>
        <v>4</v>
      </c>
      <c r="D17" s="58">
        <f>'[6]Республика Алтай'!BU4+'[6]Республика Алтай'!BW4</f>
        <v>6</v>
      </c>
      <c r="E17" s="59">
        <f t="shared" si="0"/>
        <v>-33.333333333333329</v>
      </c>
    </row>
    <row r="18" spans="1:5" s="31" customFormat="1" ht="20.25" x14ac:dyDescent="0.2">
      <c r="A18" s="77" t="s">
        <v>297</v>
      </c>
      <c r="B18" s="78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5" t="s">
        <v>298</v>
      </c>
      <c r="B20" s="75"/>
      <c r="C20" s="58">
        <f>'[6]Республика Алтай'!BX4</f>
        <v>35</v>
      </c>
      <c r="D20" s="58">
        <f>'[6]Республика Алтай'!BY4</f>
        <v>37</v>
      </c>
      <c r="E20" s="59">
        <f t="shared" ref="E20:E22" si="1">C20*100/D20-100</f>
        <v>-5.4054054054054035</v>
      </c>
    </row>
    <row r="21" spans="1:5" s="31" customFormat="1" ht="20.25" customHeight="1" x14ac:dyDescent="0.2">
      <c r="A21" s="77" t="s">
        <v>299</v>
      </c>
      <c r="B21" s="78"/>
      <c r="C21" s="58">
        <f>'[6]Республика Алтай'!BZ4</f>
        <v>38</v>
      </c>
      <c r="D21" s="58">
        <f>'[6]Республика Алтай'!CA4</f>
        <v>56</v>
      </c>
      <c r="E21" s="59">
        <f t="shared" si="1"/>
        <v>-32.142857142857139</v>
      </c>
    </row>
    <row r="22" spans="1:5" s="31" customFormat="1" ht="20.25" customHeight="1" x14ac:dyDescent="0.2">
      <c r="A22" s="77" t="s">
        <v>300</v>
      </c>
      <c r="B22" s="78"/>
      <c r="C22" s="58">
        <f>'[6]Республика Алтай'!CB4</f>
        <v>46</v>
      </c>
      <c r="D22" s="58">
        <f>'[6]Республика Алтай'!CC4</f>
        <v>81</v>
      </c>
      <c r="E22" s="59">
        <f t="shared" si="1"/>
        <v>-43.209876543209873</v>
      </c>
    </row>
    <row r="23" spans="1:5" s="31" customFormat="1" ht="20.25" customHeight="1" x14ac:dyDescent="0.2">
      <c r="A23" s="75" t="s">
        <v>301</v>
      </c>
      <c r="B23" s="75"/>
      <c r="C23" s="58">
        <f>'[6]Республика Алтай'!CD4</f>
        <v>3</v>
      </c>
      <c r="D23" s="58">
        <f>'[6]Республика Алтай'!CE4</f>
        <v>1</v>
      </c>
      <c r="E23" s="59">
        <f t="shared" si="0"/>
        <v>200</v>
      </c>
    </row>
    <row r="24" spans="1:5" s="31" customFormat="1" ht="20.25" customHeight="1" x14ac:dyDescent="0.2">
      <c r="A24" s="75" t="s">
        <v>302</v>
      </c>
      <c r="B24" s="75"/>
      <c r="C24" s="58">
        <f>'[6]Республика Алтай'!CF4</f>
        <v>0</v>
      </c>
      <c r="D24" s="58">
        <f>'[6]Республика Алтай'!CG4</f>
        <v>2</v>
      </c>
      <c r="E24" s="59">
        <f t="shared" si="0"/>
        <v>-100</v>
      </c>
    </row>
    <row r="25" spans="1:5" s="31" customFormat="1" ht="20.25" customHeight="1" x14ac:dyDescent="0.2">
      <c r="A25" s="77" t="s">
        <v>303</v>
      </c>
      <c r="B25" s="78"/>
      <c r="C25" s="58">
        <f>'[6]Республика Алтай'!CJ4</f>
        <v>1</v>
      </c>
      <c r="D25" s="58">
        <f>'[6]Республика Алтай'!CK4</f>
        <v>2</v>
      </c>
      <c r="E25" s="59">
        <f t="shared" si="0"/>
        <v>-50</v>
      </c>
    </row>
    <row r="26" spans="1:5" s="31" customFormat="1" ht="20.25" customHeight="1" x14ac:dyDescent="0.2">
      <c r="A26" s="77" t="s">
        <v>304</v>
      </c>
      <c r="B26" s="78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5" t="s">
        <v>305</v>
      </c>
      <c r="B28" s="75"/>
      <c r="C28" s="58">
        <f>'[6]Республика Алтай'!CL4</f>
        <v>1</v>
      </c>
      <c r="D28" s="58">
        <f>'[6]Республика Алтай'!CM4</f>
        <v>3</v>
      </c>
      <c r="E28" s="59">
        <f t="shared" ref="E28:E30" si="2">C28*100/D28-100</f>
        <v>-66.666666666666657</v>
      </c>
    </row>
    <row r="29" spans="1:5" s="31" customFormat="1" ht="20.25" customHeight="1" x14ac:dyDescent="0.2">
      <c r="A29" s="77" t="s">
        <v>306</v>
      </c>
      <c r="B29" s="78"/>
      <c r="C29" s="58">
        <f>'[6]Республика Алтай'!CN4</f>
        <v>2</v>
      </c>
      <c r="D29" s="58">
        <f>'[6]Республика Алтай'!CO4</f>
        <v>9</v>
      </c>
      <c r="E29" s="59">
        <f t="shared" si="2"/>
        <v>-77.777777777777771</v>
      </c>
    </row>
    <row r="30" spans="1:5" s="31" customFormat="1" ht="20.25" customHeight="1" x14ac:dyDescent="0.2">
      <c r="A30" s="77" t="s">
        <v>307</v>
      </c>
      <c r="B30" s="78"/>
      <c r="C30" s="58">
        <f>'[6]Республика Алтай'!CP4</f>
        <v>9</v>
      </c>
      <c r="D30" s="58">
        <f>'[6]Республика Алтай'!CQ4</f>
        <v>23</v>
      </c>
      <c r="E30" s="59">
        <f t="shared" si="2"/>
        <v>-60.869565217391305</v>
      </c>
    </row>
    <row r="31" spans="1:5" s="31" customFormat="1" ht="20.25" customHeight="1" x14ac:dyDescent="0.2">
      <c r="A31" s="75" t="s">
        <v>308</v>
      </c>
      <c r="B31" s="75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7" t="s">
        <v>309</v>
      </c>
      <c r="B32" s="78"/>
      <c r="C32" s="58">
        <f>'[6]Республика Алтай'!CT4</f>
        <v>0</v>
      </c>
      <c r="D32" s="58">
        <f>'[6]Республика Алтай'!CU4</f>
        <v>0</v>
      </c>
      <c r="E32" s="59">
        <v>0</v>
      </c>
    </row>
    <row r="33" spans="1:5" s="31" customFormat="1" ht="20.25" customHeight="1" x14ac:dyDescent="0.2">
      <c r="A33" s="77" t="s">
        <v>310</v>
      </c>
      <c r="B33" s="78"/>
      <c r="C33" s="58">
        <f>'[6]Республика Алтай'!CX4</f>
        <v>0</v>
      </c>
      <c r="D33" s="58">
        <f>'[6]Республика Алтай'!CY4</f>
        <v>0</v>
      </c>
      <c r="E33" s="59">
        <v>0</v>
      </c>
    </row>
    <row r="34" spans="1:5" s="31" customFormat="1" ht="20.25" customHeight="1" x14ac:dyDescent="0.2">
      <c r="A34" s="77" t="s">
        <v>311</v>
      </c>
      <c r="B34" s="78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5" t="s">
        <v>312</v>
      </c>
      <c r="B36" s="75"/>
      <c r="C36" s="58">
        <f>'[6]Республика Алтай'!CZ4</f>
        <v>0</v>
      </c>
      <c r="D36" s="58">
        <f>'[6]Республика Алтай'!DA4</f>
        <v>0</v>
      </c>
      <c r="E36" s="59">
        <v>0</v>
      </c>
    </row>
    <row r="37" spans="1:5" s="31" customFormat="1" ht="20.25" customHeight="1" x14ac:dyDescent="0.2">
      <c r="A37" s="75" t="s">
        <v>313</v>
      </c>
      <c r="B37" s="75"/>
      <c r="C37" s="58">
        <f>'[6]Республика Алтай'!DB4</f>
        <v>0</v>
      </c>
      <c r="D37" s="58">
        <f>'[6]Республика Алтай'!DC4</f>
        <v>2</v>
      </c>
      <c r="E37" s="59">
        <f t="shared" ref="E37:E38" si="3">C37*100/D37-100</f>
        <v>-100</v>
      </c>
    </row>
    <row r="38" spans="1:5" s="31" customFormat="1" ht="20.25" customHeight="1" x14ac:dyDescent="0.2">
      <c r="A38" s="75" t="s">
        <v>314</v>
      </c>
      <c r="B38" s="75"/>
      <c r="C38" s="58">
        <f>'[6]Республика Алтай'!DD4</f>
        <v>2</v>
      </c>
      <c r="D38" s="58">
        <f>'[6]Республика Алтай'!DE4</f>
        <v>4</v>
      </c>
      <c r="E38" s="59">
        <f t="shared" si="3"/>
        <v>-50</v>
      </c>
    </row>
    <row r="39" spans="1:5" s="31" customFormat="1" ht="20.25" customHeight="1" x14ac:dyDescent="0.2">
      <c r="A39" s="75" t="s">
        <v>315</v>
      </c>
      <c r="B39" s="75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5" t="s">
        <v>316</v>
      </c>
      <c r="B40" s="75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5" t="s">
        <v>317</v>
      </c>
      <c r="B41" s="75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5" t="s">
        <v>318</v>
      </c>
      <c r="B42" s="75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5" t="s">
        <v>319</v>
      </c>
      <c r="B44" s="75"/>
      <c r="C44" s="58">
        <f>SUM(C4:C10)</f>
        <v>456</v>
      </c>
      <c r="D44" s="58">
        <f>SUM(D4:D10)</f>
        <v>546</v>
      </c>
      <c r="E44" s="59">
        <f t="shared" si="0"/>
        <v>-16.483516483516482</v>
      </c>
    </row>
    <row r="45" spans="1:5" s="31" customFormat="1" ht="20.25" x14ac:dyDescent="0.2">
      <c r="A45" s="75" t="s">
        <v>320</v>
      </c>
      <c r="B45" s="75"/>
      <c r="C45" s="58">
        <f>SUM(C12:C18)</f>
        <v>165</v>
      </c>
      <c r="D45" s="58">
        <f>SUM(D12:D18)</f>
        <v>153</v>
      </c>
      <c r="E45" s="59">
        <f t="shared" si="0"/>
        <v>7.8431372549019613</v>
      </c>
    </row>
    <row r="46" spans="1:5" s="31" customFormat="1" ht="20.25" customHeight="1" x14ac:dyDescent="0.2">
      <c r="A46" s="75" t="s">
        <v>321</v>
      </c>
      <c r="B46" s="75"/>
      <c r="C46" s="58">
        <f>SUM(C20:C26)</f>
        <v>123</v>
      </c>
      <c r="D46" s="58">
        <f>SUM(D20:D26)</f>
        <v>179</v>
      </c>
      <c r="E46" s="59">
        <f t="shared" si="0"/>
        <v>-31.284916201117312</v>
      </c>
    </row>
    <row r="47" spans="1:5" s="31" customFormat="1" ht="20.25" customHeight="1" x14ac:dyDescent="0.2">
      <c r="A47" s="75" t="s">
        <v>322</v>
      </c>
      <c r="B47" s="75"/>
      <c r="C47" s="58">
        <f>SUM(C28:C34)</f>
        <v>12</v>
      </c>
      <c r="D47" s="58">
        <f>SUM(D28:D34)</f>
        <v>35</v>
      </c>
      <c r="E47" s="59">
        <f t="shared" si="0"/>
        <v>-65.714285714285722</v>
      </c>
    </row>
    <row r="48" spans="1:5" s="31" customFormat="1" ht="20.25" customHeight="1" x14ac:dyDescent="0.2">
      <c r="A48" s="75" t="s">
        <v>323</v>
      </c>
      <c r="B48" s="75"/>
      <c r="C48" s="58">
        <f>SUM(C36:C42)</f>
        <v>2</v>
      </c>
      <c r="D48" s="58">
        <f>SUM(D36:D42)</f>
        <v>6</v>
      </c>
      <c r="E48" s="59">
        <f t="shared" si="0"/>
        <v>-66.666666666666657</v>
      </c>
    </row>
    <row r="49" spans="1:5" s="31" customFormat="1" ht="14.25" customHeight="1" x14ac:dyDescent="0.2">
      <c r="A49" s="82"/>
      <c r="B49" s="82"/>
      <c r="C49" s="82"/>
      <c r="D49" s="82"/>
      <c r="E49" s="82"/>
    </row>
    <row r="50" spans="1:5" s="31" customFormat="1" ht="51.75" customHeight="1" x14ac:dyDescent="0.2">
      <c r="A50" s="75" t="s">
        <v>324</v>
      </c>
      <c r="B50" s="75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4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1</v>
      </c>
      <c r="E50" s="59">
        <f t="shared" si="0"/>
        <v>300</v>
      </c>
    </row>
    <row r="51" spans="1:5" s="31" customFormat="1" ht="48.75" customHeight="1" x14ac:dyDescent="0.2">
      <c r="A51" s="77" t="s">
        <v>325</v>
      </c>
      <c r="B51" s="78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3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6</v>
      </c>
      <c r="E51" s="59">
        <f t="shared" si="0"/>
        <v>-50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3" t="s">
        <v>328</v>
      </c>
      <c r="B53" s="83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16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69" t="s">
        <v>90</v>
      </c>
      <c r="B3" s="69"/>
      <c r="C3" s="69"/>
      <c r="D3" s="69"/>
      <c r="E3" s="69"/>
    </row>
    <row r="4" spans="1:137" ht="23.25" customHeight="1" x14ac:dyDescent="0.2">
      <c r="A4" s="69" t="str">
        <f>'[1]Республика Алтай'!A1</f>
        <v>январь-апрель 2026</v>
      </c>
      <c r="B4" s="69"/>
      <c r="C4" s="69"/>
      <c r="D4" s="69"/>
      <c r="E4" s="69"/>
    </row>
    <row r="5" spans="1:137" ht="22.15" customHeight="1" x14ac:dyDescent="0.2">
      <c r="A5" s="69" t="str">
        <f>'[1]Республика Алтай'!A4</f>
        <v>Республика Алтай</v>
      </c>
      <c r="B5" s="69"/>
      <c r="C5" s="69"/>
      <c r="D5" s="69"/>
      <c r="E5" s="69"/>
    </row>
    <row r="6" spans="1:137" ht="17.25" customHeight="1" x14ac:dyDescent="0.2">
      <c r="A6" s="67"/>
      <c r="B6" s="67"/>
      <c r="C6" s="67"/>
      <c r="D6" s="57"/>
      <c r="E6" s="67"/>
    </row>
    <row r="7" spans="1:137" ht="30.75" customHeight="1" x14ac:dyDescent="0.2">
      <c r="A7" s="70" t="s">
        <v>91</v>
      </c>
      <c r="B7" s="70"/>
      <c r="C7" s="70"/>
      <c r="D7" s="70"/>
      <c r="E7" s="70"/>
    </row>
    <row r="8" spans="1:137" ht="25.5" customHeight="1" x14ac:dyDescent="0.2">
      <c r="A8" s="71" t="s">
        <v>92</v>
      </c>
      <c r="B8" s="71"/>
      <c r="C8" s="66">
        <v>2026</v>
      </c>
      <c r="D8" s="66">
        <v>2025</v>
      </c>
      <c r="E8" s="66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14339</v>
      </c>
      <c r="D9" s="58">
        <f>'[1]Республика Алтай'!C4</f>
        <v>14124</v>
      </c>
      <c r="E9" s="59">
        <f t="shared" ref="E9:E14" si="0">C9*100/D9-100</f>
        <v>1.5222316624185765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2060</v>
      </c>
      <c r="D10" s="58">
        <f>'[1]Республика Алтай'!E4</f>
        <v>1970</v>
      </c>
      <c r="E10" s="59">
        <f t="shared" si="0"/>
        <v>4.5685279187817258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1124</v>
      </c>
      <c r="D11" s="58">
        <f>'[1]Республика Алтай'!G4</f>
        <v>1499</v>
      </c>
      <c r="E11" s="59">
        <f t="shared" si="0"/>
        <v>-25.016677785190126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775</v>
      </c>
      <c r="D12" s="58">
        <f>'[1]Республика Алтай'!I4</f>
        <v>879</v>
      </c>
      <c r="E12" s="59">
        <f t="shared" si="0"/>
        <v>-11.831626848691698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386</v>
      </c>
      <c r="D13" s="58">
        <f>'[1]Республика Алтай'!K4</f>
        <v>354</v>
      </c>
      <c r="E13" s="59">
        <f t="shared" si="0"/>
        <v>9.0395480225988649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2808</v>
      </c>
      <c r="D14" s="58">
        <f>'[1]Республика Алтай'!M4</f>
        <v>2898</v>
      </c>
      <c r="E14" s="59">
        <f t="shared" si="0"/>
        <v>-3.1055900621118013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1732</v>
      </c>
      <c r="D15" s="58">
        <f>'[1]Республика Алтай'!O4</f>
        <v>1860</v>
      </c>
      <c r="E15" s="59">
        <f>C15*100/D15-100</f>
        <v>-6.8817204301075208</v>
      </c>
    </row>
    <row r="16" spans="1:137" ht="19.5" customHeight="1" x14ac:dyDescent="0.2">
      <c r="A16" s="60"/>
      <c r="B16" s="60" t="s">
        <v>101</v>
      </c>
      <c r="C16" s="61">
        <f>C15/C14*100</f>
        <v>61.680911680911677</v>
      </c>
      <c r="D16" s="61">
        <f>D15/D14*100</f>
        <v>64.182194616977227</v>
      </c>
      <c r="E16" s="62">
        <f>C16*100/D16-100</f>
        <v>-3.8971601874827826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322</v>
      </c>
      <c r="D17" s="58">
        <f>'[1]Республика Алтай'!Q4</f>
        <v>353</v>
      </c>
      <c r="E17" s="59">
        <f t="shared" ref="E17:E19" si="1">C17*100/D17-100</f>
        <v>-8.7818696883852709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566</v>
      </c>
      <c r="D18" s="58">
        <f>'[1]Республика Алтай'!S4</f>
        <v>522</v>
      </c>
      <c r="E18" s="59">
        <f t="shared" si="1"/>
        <v>8.4291187739463567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21</v>
      </c>
      <c r="D19" s="58">
        <f>'[1]Республика Алтай'!U4</f>
        <v>41</v>
      </c>
      <c r="E19" s="59">
        <f t="shared" si="1"/>
        <v>-48.780487804878049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20</v>
      </c>
      <c r="D20" s="58">
        <f>'[1]Республика Алтай'!W4</f>
        <v>34</v>
      </c>
      <c r="E20" s="59">
        <f>C20*100/D20-100</f>
        <v>-41.176470588235297</v>
      </c>
    </row>
    <row r="21" spans="1:5" s="14" customFormat="1" ht="24.75" customHeight="1" x14ac:dyDescent="0.2">
      <c r="A21" s="71" t="s">
        <v>106</v>
      </c>
      <c r="B21" s="71"/>
      <c r="C21" s="71"/>
      <c r="D21" s="71"/>
      <c r="E21" s="71"/>
    </row>
    <row r="22" spans="1:5" ht="25.5" customHeight="1" x14ac:dyDescent="0.2">
      <c r="A22" s="71" t="s">
        <v>92</v>
      </c>
      <c r="B22" s="71"/>
      <c r="C22" s="66">
        <v>2026</v>
      </c>
      <c r="D22" s="66">
        <v>2025</v>
      </c>
      <c r="E22" s="66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3856</v>
      </c>
      <c r="D23" s="58">
        <f>'[1]Республика Алтай'!Y4</f>
        <v>3724</v>
      </c>
      <c r="E23" s="59">
        <f>C23*100/D23-100</f>
        <v>3.5445757250268599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637</v>
      </c>
      <c r="D24" s="58">
        <f>'[1]Республика Алтай'!AA4</f>
        <v>697</v>
      </c>
      <c r="E24" s="59">
        <f t="shared" ref="E24:E29" si="2">C24*100/D24-100</f>
        <v>-8.6083213773314213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336</v>
      </c>
      <c r="D25" s="58">
        <f>'[1]Республика Алтай'!AC4</f>
        <v>479</v>
      </c>
      <c r="E25" s="59">
        <f t="shared" si="2"/>
        <v>-29.853862212943639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157</v>
      </c>
      <c r="D26" s="58">
        <f>'[1]Республика Алтай'!AE4</f>
        <v>120</v>
      </c>
      <c r="E26" s="59">
        <f t="shared" si="2"/>
        <v>30.833333333333343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66</v>
      </c>
      <c r="D27" s="58">
        <f>'[1]Республика Алтай'!AG4</f>
        <v>42</v>
      </c>
      <c r="E27" s="59">
        <f t="shared" si="2"/>
        <v>57.142857142857139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874</v>
      </c>
      <c r="D28" s="58">
        <f>'[1]Республика Алтай'!AI4</f>
        <v>890</v>
      </c>
      <c r="E28" s="59">
        <f t="shared" si="2"/>
        <v>-1.7977528089887613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436</v>
      </c>
      <c r="D29" s="58">
        <f>'[1]Республика Алтай'!AK4</f>
        <v>400</v>
      </c>
      <c r="E29" s="59">
        <f t="shared" si="2"/>
        <v>9</v>
      </c>
    </row>
    <row r="30" spans="1:5" ht="19.5" customHeight="1" x14ac:dyDescent="0.2">
      <c r="A30" s="60"/>
      <c r="B30" s="60" t="s">
        <v>101</v>
      </c>
      <c r="C30" s="61">
        <f>C29/C28*100</f>
        <v>49.88558352402746</v>
      </c>
      <c r="D30" s="61">
        <f>D29/D28*100</f>
        <v>44.943820224719097</v>
      </c>
      <c r="E30" s="62">
        <f>C30*100/D30-100</f>
        <v>10.995423340961111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53</v>
      </c>
      <c r="D31" s="58">
        <f>'[1]Республика Алтай'!AM4</f>
        <v>41</v>
      </c>
      <c r="E31" s="59">
        <f t="shared" ref="E31:E33" si="3">C31*100/D31-100</f>
        <v>29.268292682926841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168</v>
      </c>
      <c r="D32" s="58">
        <f>'[1]Республика Алтай'!AO4</f>
        <v>170</v>
      </c>
      <c r="E32" s="59">
        <f t="shared" si="3"/>
        <v>-1.1764705882352899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5</v>
      </c>
      <c r="D33" s="58">
        <f>'[1]Республика Алтай'!AQ4</f>
        <v>11</v>
      </c>
      <c r="E33" s="59">
        <f t="shared" si="3"/>
        <v>-54.545454545454547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5</v>
      </c>
      <c r="D34" s="58">
        <f>'[1]Республика Алтай'!AS4</f>
        <v>9</v>
      </c>
      <c r="E34" s="59">
        <f>C34*100/D34-100</f>
        <v>-44.444444444444443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январь-апрель 2026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1599</v>
      </c>
      <c r="D4" s="58">
        <f>'[2]Республика Алтай'!C4</f>
        <v>1604</v>
      </c>
      <c r="E4" s="59">
        <f t="shared" ref="E4:E15" si="0">C4*100/D4-100</f>
        <v>-0.31172069825436211</v>
      </c>
    </row>
    <row r="5" spans="1:5" ht="18.75" customHeight="1" x14ac:dyDescent="0.2">
      <c r="A5" s="68" t="s">
        <v>95</v>
      </c>
      <c r="B5" s="68"/>
      <c r="C5" s="58">
        <f>'[2]Республика Алтай'!D4</f>
        <v>109</v>
      </c>
      <c r="D5" s="58">
        <f>'[2]Республика Алтай'!E4</f>
        <v>90</v>
      </c>
      <c r="E5" s="59">
        <f t="shared" si="0"/>
        <v>21.111111111111114</v>
      </c>
    </row>
    <row r="6" spans="1:5" ht="36.75" customHeight="1" x14ac:dyDescent="0.2">
      <c r="A6" s="68" t="s">
        <v>96</v>
      </c>
      <c r="B6" s="68"/>
      <c r="C6" s="58">
        <f>'[2]Республика Алтай'!F4</f>
        <v>73</v>
      </c>
      <c r="D6" s="58">
        <f>'[2]Республика Алтай'!G4</f>
        <v>84</v>
      </c>
      <c r="E6" s="59">
        <f t="shared" si="0"/>
        <v>-13.095238095238102</v>
      </c>
    </row>
    <row r="7" spans="1:5" ht="18.75" customHeight="1" x14ac:dyDescent="0.2">
      <c r="A7" s="68" t="s">
        <v>97</v>
      </c>
      <c r="B7" s="68"/>
      <c r="C7" s="58">
        <f>'[2]Республика Алтай'!H4</f>
        <v>204</v>
      </c>
      <c r="D7" s="58">
        <f>'[2]Республика Алтай'!I4</f>
        <v>201</v>
      </c>
      <c r="E7" s="59">
        <f t="shared" si="0"/>
        <v>1.4925373134328339</v>
      </c>
    </row>
    <row r="8" spans="1:5" ht="42" customHeight="1" x14ac:dyDescent="0.2">
      <c r="A8" s="68" t="s">
        <v>98</v>
      </c>
      <c r="B8" s="68"/>
      <c r="C8" s="58">
        <f>'[2]Республика Алтай'!J4</f>
        <v>104</v>
      </c>
      <c r="D8" s="58">
        <f>'[2]Республика Алтай'!K4</f>
        <v>65</v>
      </c>
      <c r="E8" s="59">
        <f t="shared" si="0"/>
        <v>60</v>
      </c>
    </row>
    <row r="9" spans="1:5" ht="18.75" customHeight="1" x14ac:dyDescent="0.2">
      <c r="A9" s="68" t="s">
        <v>99</v>
      </c>
      <c r="B9" s="68"/>
      <c r="C9" s="58">
        <f>'[2]Республика Алтай'!L4</f>
        <v>403</v>
      </c>
      <c r="D9" s="58">
        <f>'[2]Республика Алтай'!M4</f>
        <v>383</v>
      </c>
      <c r="E9" s="59">
        <f t="shared" si="0"/>
        <v>5.221932114882506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287</v>
      </c>
      <c r="D10" s="58">
        <f>'[2]Республика Алтай'!O4</f>
        <v>295</v>
      </c>
      <c r="E10" s="59">
        <f t="shared" si="0"/>
        <v>-2.711864406779668</v>
      </c>
    </row>
    <row r="11" spans="1:5" ht="19.5" customHeight="1" x14ac:dyDescent="0.2">
      <c r="A11" s="60"/>
      <c r="B11" s="60" t="s">
        <v>101</v>
      </c>
      <c r="C11" s="61">
        <f>C10/C9*100</f>
        <v>71.215880893300238</v>
      </c>
      <c r="D11" s="61">
        <f>D10/D9*100</f>
        <v>77.023498694516974</v>
      </c>
      <c r="E11" s="62">
        <f>C11*100/D11-100</f>
        <v>-7.540059721579695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65</v>
      </c>
      <c r="D12" s="58">
        <f>'[2]Республика Алтай'!Q4</f>
        <v>70</v>
      </c>
      <c r="E12" s="59">
        <f t="shared" si="0"/>
        <v>-7.1428571428571388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110</v>
      </c>
      <c r="D13" s="58">
        <f>'[2]Республика Алтай'!S4</f>
        <v>111</v>
      </c>
      <c r="E13" s="59">
        <f t="shared" si="0"/>
        <v>-0.90090090090090769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2</v>
      </c>
      <c r="D14" s="58">
        <f>'[2]Республика Алтай'!U4</f>
        <v>21</v>
      </c>
      <c r="E14" s="59">
        <f t="shared" si="0"/>
        <v>-90.476190476190482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0</v>
      </c>
      <c r="D15" s="58">
        <f>'[2]Республика Алтай'!W4</f>
        <v>16</v>
      </c>
      <c r="E15" s="59">
        <f t="shared" si="0"/>
        <v>-100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январь-апрель 2026</v>
      </c>
      <c r="B1" s="72"/>
      <c r="C1" s="72"/>
      <c r="D1" s="72"/>
      <c r="E1" s="72"/>
    </row>
    <row r="2" spans="1:5" ht="21" customHeight="1" x14ac:dyDescent="0.2">
      <c r="A2" s="69" t="s">
        <v>152</v>
      </c>
      <c r="B2" s="69"/>
      <c r="C2" s="69"/>
      <c r="D2" s="69"/>
      <c r="E2" s="69"/>
    </row>
    <row r="3" spans="1:5" ht="21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7495</v>
      </c>
      <c r="D4" s="58">
        <f>'[3]Республика Алтай'!C4</f>
        <v>7156</v>
      </c>
      <c r="E4" s="59">
        <f t="shared" ref="E4:E10" si="0">C4*100/D4-100</f>
        <v>4.7372833985466798</v>
      </c>
    </row>
    <row r="5" spans="1:5" ht="19.5" customHeight="1" x14ac:dyDescent="0.2">
      <c r="A5" s="68" t="s">
        <v>95</v>
      </c>
      <c r="B5" s="68"/>
      <c r="C5" s="58">
        <f>'[3]Республика Алтай'!D4</f>
        <v>1081</v>
      </c>
      <c r="D5" s="58">
        <f>'[3]Республика Алтай'!E4</f>
        <v>946</v>
      </c>
      <c r="E5" s="59">
        <f t="shared" si="0"/>
        <v>14.270613107822413</v>
      </c>
    </row>
    <row r="6" spans="1:5" ht="33.75" customHeight="1" x14ac:dyDescent="0.2">
      <c r="A6" s="68" t="s">
        <v>96</v>
      </c>
      <c r="B6" s="68"/>
      <c r="C6" s="58">
        <f>'[3]Республика Алтай'!F4</f>
        <v>559</v>
      </c>
      <c r="D6" s="58">
        <f>'[3]Республика Алтай'!G4</f>
        <v>688</v>
      </c>
      <c r="E6" s="59">
        <f t="shared" si="0"/>
        <v>-18.75</v>
      </c>
    </row>
    <row r="7" spans="1:5" ht="19.5" customHeight="1" x14ac:dyDescent="0.2">
      <c r="A7" s="68" t="s">
        <v>97</v>
      </c>
      <c r="B7" s="68"/>
      <c r="C7" s="58">
        <f>'[3]Республика Алтай'!H4</f>
        <v>401</v>
      </c>
      <c r="D7" s="58">
        <f>'[3]Республика Алтай'!I4</f>
        <v>498</v>
      </c>
      <c r="E7" s="59">
        <f t="shared" si="0"/>
        <v>-19.47791164658635</v>
      </c>
    </row>
    <row r="8" spans="1:5" ht="35.25" customHeight="1" x14ac:dyDescent="0.2">
      <c r="A8" s="68" t="s">
        <v>98</v>
      </c>
      <c r="B8" s="68"/>
      <c r="C8" s="58">
        <f>'[3]Республика Алтай'!J4</f>
        <v>208</v>
      </c>
      <c r="D8" s="58">
        <f>'[3]Республика Алтай'!K4</f>
        <v>231</v>
      </c>
      <c r="E8" s="59">
        <f t="shared" si="0"/>
        <v>-9.9567099567099575</v>
      </c>
    </row>
    <row r="9" spans="1:5" ht="19.5" customHeight="1" x14ac:dyDescent="0.2">
      <c r="A9" s="68" t="s">
        <v>99</v>
      </c>
      <c r="B9" s="68"/>
      <c r="C9" s="58">
        <f>'[3]Республика Алтай'!L4</f>
        <v>1234</v>
      </c>
      <c r="D9" s="58">
        <f>'[3]Республика Алтай'!M4</f>
        <v>1313</v>
      </c>
      <c r="E9" s="59">
        <f t="shared" si="0"/>
        <v>-6.0167555217060169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803</v>
      </c>
      <c r="D10" s="58">
        <f>'[3]Республика Алтай'!O4</f>
        <v>877</v>
      </c>
      <c r="E10" s="59">
        <f t="shared" si="0"/>
        <v>-8.4378563283922432</v>
      </c>
    </row>
    <row r="11" spans="1:5" ht="19.5" customHeight="1" x14ac:dyDescent="0.2">
      <c r="A11" s="60"/>
      <c r="B11" s="60" t="s">
        <v>101</v>
      </c>
      <c r="C11" s="61">
        <f>C10/C9*100</f>
        <v>65.072933549432747</v>
      </c>
      <c r="D11" s="61">
        <f>D10/D9*100</f>
        <v>66.793602437166797</v>
      </c>
      <c r="E11" s="62">
        <f>C11*100/D11-100</f>
        <v>-2.5760983461742342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171</v>
      </c>
      <c r="D12" s="58">
        <f>'[3]Республика Алтай'!Q4</f>
        <v>205</v>
      </c>
      <c r="E12" s="59">
        <f t="shared" ref="E12:E15" si="1">C12*100/D12-100</f>
        <v>-16.58536585365853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270</v>
      </c>
      <c r="D13" s="58">
        <f>'[3]Республика Алтай'!S4</f>
        <v>231</v>
      </c>
      <c r="E13" s="59">
        <f t="shared" si="1"/>
        <v>16.883116883116884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3</v>
      </c>
      <c r="D14" s="58">
        <f>'[3]Республика Алтай'!U4</f>
        <v>5</v>
      </c>
      <c r="E14" s="59">
        <f t="shared" si="1"/>
        <v>-40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3</v>
      </c>
      <c r="D15" s="58">
        <f>'[3]Республика Алтай'!W4</f>
        <v>5</v>
      </c>
      <c r="E15" s="59">
        <f t="shared" si="1"/>
        <v>-40</v>
      </c>
    </row>
    <row r="16" spans="1:5" ht="15.75" x14ac:dyDescent="0.2">
      <c r="A16" s="71" t="s">
        <v>153</v>
      </c>
      <c r="B16" s="71"/>
      <c r="C16" s="71"/>
      <c r="D16" s="71"/>
      <c r="E16" s="71"/>
    </row>
    <row r="17" spans="1:5" ht="25.5" customHeight="1" x14ac:dyDescent="0.2">
      <c r="A17" s="71" t="s">
        <v>92</v>
      </c>
      <c r="B17" s="71"/>
      <c r="C17" s="66">
        <v>2026</v>
      </c>
      <c r="D17" s="66">
        <v>2025</v>
      </c>
      <c r="E17" s="66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568</v>
      </c>
      <c r="D18" s="58">
        <f>'[3]Республика Алтай'!Y4</f>
        <v>626</v>
      </c>
      <c r="E18" s="59">
        <f t="shared" ref="E18:E24" si="2">C18*100/D18-100</f>
        <v>-9.2651757188498465</v>
      </c>
    </row>
    <row r="19" spans="1:5" ht="20.25" x14ac:dyDescent="0.2">
      <c r="A19" s="68" t="s">
        <v>95</v>
      </c>
      <c r="B19" s="68"/>
      <c r="C19" s="58">
        <f>'[3]Республика Алтай'!Z4</f>
        <v>110</v>
      </c>
      <c r="D19" s="58">
        <f>'[3]Республика Алтай'!AA4</f>
        <v>85</v>
      </c>
      <c r="E19" s="59">
        <f t="shared" si="2"/>
        <v>29.411764705882348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51</v>
      </c>
      <c r="D20" s="58">
        <f>'[3]Республика Алтай'!AC4</f>
        <v>32</v>
      </c>
      <c r="E20" s="59">
        <f t="shared" si="2"/>
        <v>59.375</v>
      </c>
    </row>
    <row r="21" spans="1:5" ht="20.25" x14ac:dyDescent="0.2">
      <c r="A21" s="68" t="s">
        <v>97</v>
      </c>
      <c r="B21" s="68"/>
      <c r="C21" s="58">
        <f>'[3]Республика Алтай'!AD4</f>
        <v>128</v>
      </c>
      <c r="D21" s="58">
        <f>'[3]Республика Алтай'!AE4</f>
        <v>160</v>
      </c>
      <c r="E21" s="59">
        <f t="shared" si="2"/>
        <v>-20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123</v>
      </c>
      <c r="D22" s="58">
        <f>'[3]Республика Алтай'!AG4</f>
        <v>115</v>
      </c>
      <c r="E22" s="59">
        <f t="shared" si="2"/>
        <v>6.9565217391304373</v>
      </c>
    </row>
    <row r="23" spans="1:5" ht="20.25" x14ac:dyDescent="0.2">
      <c r="A23" s="68" t="s">
        <v>99</v>
      </c>
      <c r="B23" s="68"/>
      <c r="C23" s="58">
        <f>'[3]Республика Алтай'!AH4</f>
        <v>83</v>
      </c>
      <c r="D23" s="58">
        <f>'[3]Республика Алтай'!AI4</f>
        <v>80</v>
      </c>
      <c r="E23" s="59">
        <f t="shared" si="2"/>
        <v>3.75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42</v>
      </c>
      <c r="D24" s="58">
        <f>'[3]Республика Алтай'!AK4</f>
        <v>45</v>
      </c>
      <c r="E24" s="59">
        <f t="shared" si="2"/>
        <v>-6.6666666666666714</v>
      </c>
    </row>
    <row r="25" spans="1:5" ht="19.5" customHeight="1" x14ac:dyDescent="0.2">
      <c r="A25" s="60"/>
      <c r="B25" s="60" t="s">
        <v>101</v>
      </c>
      <c r="C25" s="61">
        <f>C24/C23*100</f>
        <v>50.602409638554214</v>
      </c>
      <c r="D25" s="61">
        <f>D24/D23*100</f>
        <v>56.25</v>
      </c>
      <c r="E25" s="62">
        <f>C25*100/D25-100</f>
        <v>-10.040160642570285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15</v>
      </c>
      <c r="D26" s="58">
        <f>'[3]Республика Алтай'!AM4</f>
        <v>10</v>
      </c>
      <c r="E26" s="59">
        <f t="shared" ref="E26:E29" si="3">C26*100/D26-100</f>
        <v>50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32</v>
      </c>
      <c r="D27" s="58">
        <f>'[3]Республика Алтай'!AO4</f>
        <v>27</v>
      </c>
      <c r="E27" s="59">
        <f t="shared" si="3"/>
        <v>18.518518518518519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1</v>
      </c>
      <c r="D28" s="58">
        <f>'[3]Республика Алтай'!AQ4</f>
        <v>1</v>
      </c>
      <c r="E28" s="59">
        <f t="shared" si="3"/>
        <v>0</v>
      </c>
    </row>
    <row r="29" spans="1:5" ht="20.25" x14ac:dyDescent="0.2">
      <c r="A29" s="68" t="s">
        <v>105</v>
      </c>
      <c r="B29" s="68"/>
      <c r="C29" s="58">
        <f>'[3]Республика Алтай'!AR4</f>
        <v>0</v>
      </c>
      <c r="D29" s="58">
        <f>'[3]Республика Алтай'!AS4</f>
        <v>1</v>
      </c>
      <c r="E29" s="59">
        <f t="shared" si="3"/>
        <v>-100</v>
      </c>
    </row>
    <row r="30" spans="1:5" ht="15.75" x14ac:dyDescent="0.2">
      <c r="A30" s="71" t="s">
        <v>154</v>
      </c>
      <c r="B30" s="71"/>
      <c r="C30" s="71"/>
      <c r="D30" s="71"/>
      <c r="E30" s="71"/>
    </row>
    <row r="31" spans="1:5" ht="15.75" x14ac:dyDescent="0.2">
      <c r="A31" s="71" t="s">
        <v>92</v>
      </c>
      <c r="B31" s="71"/>
      <c r="C31" s="66">
        <v>2026</v>
      </c>
      <c r="D31" s="66">
        <v>2025</v>
      </c>
      <c r="E31" s="66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1972</v>
      </c>
      <c r="D32" s="58">
        <f>'[3]Республика Алтай'!AU4</f>
        <v>1813</v>
      </c>
      <c r="E32" s="59">
        <f t="shared" ref="E32:E38" si="4">C32*100/D32-100</f>
        <v>8.769994484280204</v>
      </c>
    </row>
    <row r="33" spans="1:5" ht="20.25" x14ac:dyDescent="0.2">
      <c r="A33" s="68" t="s">
        <v>95</v>
      </c>
      <c r="B33" s="68"/>
      <c r="C33" s="58">
        <f>'[3]Республика Алтай'!AV4</f>
        <v>121</v>
      </c>
      <c r="D33" s="58">
        <f>'[3]Республика Алтай'!AW4</f>
        <v>97</v>
      </c>
      <c r="E33" s="59">
        <f t="shared" si="4"/>
        <v>24.742268041237111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31</v>
      </c>
      <c r="D34" s="58">
        <f>'[3]Республика Алтай'!AY4</f>
        <v>57</v>
      </c>
      <c r="E34" s="59">
        <f t="shared" si="4"/>
        <v>-45.614035087719301</v>
      </c>
    </row>
    <row r="35" spans="1:5" ht="20.25" x14ac:dyDescent="0.2">
      <c r="A35" s="68" t="s">
        <v>97</v>
      </c>
      <c r="B35" s="68"/>
      <c r="C35" s="58">
        <f>'[3]Республика Алтай'!AZ4</f>
        <v>128</v>
      </c>
      <c r="D35" s="58">
        <f>'[3]Республика Алтай'!BA4</f>
        <v>108</v>
      </c>
      <c r="E35" s="59">
        <f t="shared" si="4"/>
        <v>18.518518518518519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39</v>
      </c>
      <c r="D36" s="58">
        <f>'[3]Республика Алтай'!BC4</f>
        <v>22</v>
      </c>
      <c r="E36" s="59">
        <f t="shared" si="4"/>
        <v>77.27272727272728</v>
      </c>
    </row>
    <row r="37" spans="1:5" ht="20.25" x14ac:dyDescent="0.2">
      <c r="A37" s="68" t="s">
        <v>99</v>
      </c>
      <c r="B37" s="68"/>
      <c r="C37" s="58">
        <f>'[3]Республика Алтай'!BD4</f>
        <v>638</v>
      </c>
      <c r="D37" s="58">
        <f>'[3]Республика Алтай'!BE4</f>
        <v>570</v>
      </c>
      <c r="E37" s="59">
        <f t="shared" si="4"/>
        <v>11.929824561403507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388</v>
      </c>
      <c r="D38" s="58">
        <f>'[3]Республика Алтай'!BG4</f>
        <v>381</v>
      </c>
      <c r="E38" s="59">
        <f t="shared" si="4"/>
        <v>1.8372703412073434</v>
      </c>
    </row>
    <row r="39" spans="1:5" ht="19.5" customHeight="1" x14ac:dyDescent="0.2">
      <c r="A39" s="60"/>
      <c r="B39" s="60" t="s">
        <v>101</v>
      </c>
      <c r="C39" s="61">
        <f>C38/C37*100</f>
        <v>60.81504702194357</v>
      </c>
      <c r="D39" s="61">
        <f>D38/D37*100</f>
        <v>66.84210526315789</v>
      </c>
      <c r="E39" s="62">
        <f>C39*100/D39-100</f>
        <v>-9.0168587860686671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33</v>
      </c>
      <c r="D40" s="58">
        <f>'[3]Республика Алтай'!BI4</f>
        <v>41</v>
      </c>
      <c r="E40" s="59">
        <f t="shared" ref="E40:E42" si="5">C40*100/D40-100</f>
        <v>-19.512195121951223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155</v>
      </c>
      <c r="D41" s="58">
        <f>'[3]Республика Алтай'!BK4</f>
        <v>127</v>
      </c>
      <c r="E41" s="59">
        <f t="shared" si="5"/>
        <v>22.047244094488192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0</v>
      </c>
      <c r="D42" s="58">
        <f>'[3]Республика Алтай'!BM4</f>
        <v>1</v>
      </c>
      <c r="E42" s="59">
        <f t="shared" si="5"/>
        <v>-100</v>
      </c>
    </row>
    <row r="43" spans="1:5" ht="20.25" x14ac:dyDescent="0.2">
      <c r="A43" s="68" t="s">
        <v>105</v>
      </c>
      <c r="B43" s="68"/>
      <c r="C43" s="58">
        <f>'[3]Республика Алтай'!BN4</f>
        <v>0</v>
      </c>
      <c r="D43" s="58">
        <f>'[3]Республика Алтай'!BO4</f>
        <v>0</v>
      </c>
      <c r="E43" s="59">
        <v>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январь-апрель 2026</v>
      </c>
      <c r="B1" s="74"/>
      <c r="C1" s="74"/>
      <c r="D1" s="74"/>
      <c r="E1" s="74"/>
    </row>
    <row r="2" spans="1:5" ht="15.75" customHeight="1" x14ac:dyDescent="0.2">
      <c r="A2" s="71" t="s">
        <v>177</v>
      </c>
      <c r="B2" s="71"/>
      <c r="C2" s="71"/>
      <c r="D2" s="71"/>
      <c r="E2" s="71"/>
    </row>
    <row r="3" spans="1:5" ht="25.5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2452</v>
      </c>
      <c r="D4" s="58">
        <f>'[4]Республика Алтай'!C4</f>
        <v>2396</v>
      </c>
      <c r="E4" s="59">
        <f t="shared" ref="E4:E10" si="0">C4*100/D4-100</f>
        <v>2.3372287145242012</v>
      </c>
    </row>
    <row r="5" spans="1:5" ht="20.25" x14ac:dyDescent="0.2">
      <c r="A5" s="68" t="s">
        <v>95</v>
      </c>
      <c r="B5" s="68"/>
      <c r="C5" s="58">
        <f>'[4]Республика Алтай'!D4</f>
        <v>461</v>
      </c>
      <c r="D5" s="58">
        <f>'[4]Республика Алтай'!E4</f>
        <v>448</v>
      </c>
      <c r="E5" s="59">
        <f t="shared" si="0"/>
        <v>2.9017857142857082</v>
      </c>
    </row>
    <row r="6" spans="1:5" ht="32.25" customHeight="1" x14ac:dyDescent="0.2">
      <c r="A6" s="68" t="s">
        <v>96</v>
      </c>
      <c r="B6" s="68"/>
      <c r="C6" s="58">
        <f>'[4]Республика Алтай'!F4</f>
        <v>244</v>
      </c>
      <c r="D6" s="58">
        <f>'[4]Республика Алтай'!G4</f>
        <v>312</v>
      </c>
      <c r="E6" s="59">
        <f t="shared" si="0"/>
        <v>-21.794871794871796</v>
      </c>
    </row>
    <row r="7" spans="1:5" ht="20.25" x14ac:dyDescent="0.2">
      <c r="A7" s="68" t="s">
        <v>97</v>
      </c>
      <c r="B7" s="68"/>
      <c r="C7" s="58">
        <f>'[4]Республика Алтай'!H4</f>
        <v>19</v>
      </c>
      <c r="D7" s="58">
        <f>'[4]Республика Алтай'!I4</f>
        <v>11</v>
      </c>
      <c r="E7" s="59">
        <f t="shared" si="0"/>
        <v>72.72727272727272</v>
      </c>
    </row>
    <row r="8" spans="1:5" ht="30" customHeight="1" x14ac:dyDescent="0.2">
      <c r="A8" s="68" t="s">
        <v>98</v>
      </c>
      <c r="B8" s="68"/>
      <c r="C8" s="58">
        <f>'[4]Республика Алтай'!J4</f>
        <v>7</v>
      </c>
      <c r="D8" s="58">
        <f>'[4]Республика Алтай'!K4</f>
        <v>5</v>
      </c>
      <c r="E8" s="59">
        <f t="shared" si="0"/>
        <v>40</v>
      </c>
    </row>
    <row r="9" spans="1:5" ht="20.25" x14ac:dyDescent="0.2">
      <c r="A9" s="68" t="s">
        <v>99</v>
      </c>
      <c r="B9" s="68"/>
      <c r="C9" s="58">
        <f>'[4]Республика Алтай'!L4</f>
        <v>532</v>
      </c>
      <c r="D9" s="58">
        <f>'[4]Республика Алтай'!M4</f>
        <v>509</v>
      </c>
      <c r="E9" s="59">
        <f t="shared" si="0"/>
        <v>4.518664047151276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275</v>
      </c>
      <c r="D10" s="58">
        <f>'[4]Республика Алтай'!O4</f>
        <v>255</v>
      </c>
      <c r="E10" s="59">
        <f t="shared" si="0"/>
        <v>7.8431372549019613</v>
      </c>
    </row>
    <row r="11" spans="1:5" ht="19.5" customHeight="1" x14ac:dyDescent="0.2">
      <c r="A11" s="60"/>
      <c r="B11" s="60" t="s">
        <v>101</v>
      </c>
      <c r="C11" s="61">
        <f>C10/C9*100</f>
        <v>51.691729323308266</v>
      </c>
      <c r="D11" s="61">
        <f>D10/D9*100</f>
        <v>50.098231827111981</v>
      </c>
      <c r="E11" s="62">
        <f>C11*100/D11-100</f>
        <v>3.180745982603554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31</v>
      </c>
      <c r="D12" s="58">
        <f>'[4]Республика Алтай'!Q4</f>
        <v>29</v>
      </c>
      <c r="E12" s="59">
        <f t="shared" ref="E12:E15" si="1">C12*100/D12-100</f>
        <v>6.8965517241379359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110</v>
      </c>
      <c r="D13" s="58">
        <f>'[4]Республика Алтай'!S4</f>
        <v>91</v>
      </c>
      <c r="E13" s="59">
        <f t="shared" si="1"/>
        <v>20.879120879120876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0</v>
      </c>
      <c r="D14" s="58">
        <f>'[4]Республика Алтай'!U4</f>
        <v>1</v>
      </c>
      <c r="E14" s="59">
        <f t="shared" si="1"/>
        <v>-100</v>
      </c>
    </row>
    <row r="15" spans="1:5" ht="20.25" x14ac:dyDescent="0.2">
      <c r="A15" s="68" t="s">
        <v>105</v>
      </c>
      <c r="B15" s="68"/>
      <c r="C15" s="58">
        <f>'[4]Республика Алтай'!V4</f>
        <v>0</v>
      </c>
      <c r="D15" s="58">
        <f>'[4]Республика Алтай'!W4</f>
        <v>1</v>
      </c>
      <c r="E15" s="59">
        <f t="shared" si="1"/>
        <v>-100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71" t="s">
        <v>178</v>
      </c>
      <c r="B17" s="71"/>
      <c r="C17" s="71"/>
      <c r="D17" s="71"/>
      <c r="E17" s="71"/>
    </row>
    <row r="18" spans="1:5" ht="25.5" customHeight="1" x14ac:dyDescent="0.2">
      <c r="A18" s="71" t="s">
        <v>92</v>
      </c>
      <c r="B18" s="71"/>
      <c r="C18" s="66">
        <v>2026</v>
      </c>
      <c r="D18" s="66">
        <v>2025</v>
      </c>
      <c r="E18" s="66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3259</v>
      </c>
      <c r="D19" s="58">
        <f>'[4]Республика Алтай'!Y4</f>
        <v>3142</v>
      </c>
      <c r="E19" s="59">
        <f t="shared" ref="E19:E25" si="2">C19*100/D19-100</f>
        <v>3.7237428389560847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357</v>
      </c>
      <c r="D20" s="58">
        <f>'[4]Республика Алтай'!AA4</f>
        <v>305</v>
      </c>
      <c r="E20" s="59">
        <f t="shared" si="2"/>
        <v>17.049180327868854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157</v>
      </c>
      <c r="D21" s="58">
        <f>'[4]Республика Алтай'!AC4</f>
        <v>200</v>
      </c>
      <c r="E21" s="59">
        <f t="shared" si="2"/>
        <v>-21.5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139</v>
      </c>
      <c r="D22" s="58">
        <f>'[4]Республика Алтай'!AE4</f>
        <v>190</v>
      </c>
      <c r="E22" s="59">
        <f t="shared" si="2"/>
        <v>-26.84210526315789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49</v>
      </c>
      <c r="D23" s="58">
        <f>'[4]Республика Алтай'!AG4</f>
        <v>49</v>
      </c>
      <c r="E23" s="59">
        <f t="shared" si="2"/>
        <v>0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658</v>
      </c>
      <c r="D24" s="58">
        <f>'[4]Республика Алтай'!AI4</f>
        <v>639</v>
      </c>
      <c r="E24" s="59">
        <f t="shared" si="2"/>
        <v>2.9733959311424059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387</v>
      </c>
      <c r="D25" s="58">
        <f>'[4]Республика Алтай'!AK4</f>
        <v>446</v>
      </c>
      <c r="E25" s="59">
        <f t="shared" si="2"/>
        <v>-13.228699551569505</v>
      </c>
    </row>
    <row r="26" spans="1:5" ht="19.5" customHeight="1" x14ac:dyDescent="0.2">
      <c r="A26" s="60"/>
      <c r="B26" s="60" t="s">
        <v>101</v>
      </c>
      <c r="C26" s="61">
        <f>C25/C24*100</f>
        <v>58.814589665653493</v>
      </c>
      <c r="D26" s="61">
        <f>D25/D24*100</f>
        <v>69.796557120500779</v>
      </c>
      <c r="E26" s="62">
        <f>C26*100/D26-100</f>
        <v>-15.734253819837249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57</v>
      </c>
      <c r="D27" s="58">
        <f>'[4]Республика Алтай'!AM4</f>
        <v>55</v>
      </c>
      <c r="E27" s="59">
        <f t="shared" ref="E27:E30" si="3">C27*100/D27-100</f>
        <v>3.6363636363636402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137</v>
      </c>
      <c r="D28" s="58">
        <f>'[4]Республика Алтай'!AO4</f>
        <v>94</v>
      </c>
      <c r="E28" s="59">
        <f t="shared" si="3"/>
        <v>45.744680851063833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1</v>
      </c>
      <c r="D29" s="58">
        <f>'[4]Республика Алтай'!AQ4</f>
        <v>3</v>
      </c>
      <c r="E29" s="59">
        <f t="shared" si="3"/>
        <v>-66.666666666666657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1</v>
      </c>
      <c r="D30" s="58">
        <f>'[4]Республика Алтай'!AS4</f>
        <v>3</v>
      </c>
      <c r="E30" s="59">
        <f t="shared" si="3"/>
        <v>-66.666666666666657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33</vt:i4>
      </vt:variant>
    </vt:vector>
  </HeadingPairs>
  <TitlesOfParts>
    <vt:vector size="45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  <vt:lpstr>'Республика Алтай 1'!Основные_20результаты_20работы_202011_2012_20квартал_8</vt:lpstr>
      <vt:lpstr>'Республика Алтай 2'!Основные_20результаты_20работы_202011_2012_20квартал_8</vt:lpstr>
      <vt:lpstr>'Республика Алтай 3'!Основные_20результаты_20работы_202011_2012_20квартал_8</vt:lpstr>
      <vt:lpstr>'Республика Алтай 1'!Основные_20результаты_20работы_202011_2012_20квартал_9</vt:lpstr>
      <vt:lpstr>'Республика Алтай 2'!Основные_20результаты_20работы_202011_2012_20квартал_9</vt:lpstr>
      <vt:lpstr>'Республика Алтай 3'!Основные_20результаты_20работы_202011_2012_20квартал_9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2026-05-13T01:50:04Z</dcterms:modified>
</cp:coreProperties>
</file>